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Universität Salzburg\Dokumente\Lehramtstudium\3. Semester\UF Geographie und Wirtschaft\Geoinformation &amp; Geokommunikation\Konversatorium\"/>
    </mc:Choice>
  </mc:AlternateContent>
  <xr:revisionPtr revIDLastSave="0" documentId="13_ncr:1_{A67923EC-F6B2-49E3-AB85-CDE5FE51472C}" xr6:coauthVersionLast="47" xr6:coauthVersionMax="47" xr10:uidLastSave="{00000000-0000-0000-0000-000000000000}"/>
  <bookViews>
    <workbookView xWindow="-110" yWindow="-110" windowWidth="19420" windowHeight="10300" firstSheet="5" activeTab="7" xr2:uid="{0FF36E65-4280-4994-B650-70A95E197981}"/>
  </bookViews>
  <sheets>
    <sheet name="Diagrammgestaltung A" sheetId="1" r:id="rId1"/>
    <sheet name="Diagrammgestaltung B" sheetId="2" r:id="rId2"/>
    <sheet name="Diagrammgestaltung C" sheetId="3" r:id="rId3"/>
    <sheet name="Diagrammgestaltung D" sheetId="4" r:id="rId4"/>
    <sheet name="Diagrammgestaltung E" sheetId="5" r:id="rId5"/>
    <sheet name="Diagrammgestaltung F" sheetId="6" r:id="rId6"/>
    <sheet name="Diagrammgestaltung G" sheetId="7" r:id="rId7"/>
    <sheet name="Diagramgestalltung H" sheetId="8" r:id="rId8"/>
    <sheet name="Diagrammgestaltung I" sheetId="9" r:id="rId9"/>
    <sheet name="Diagrammgestaltung J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  <c r="D18" i="7"/>
  <c r="D17" i="7"/>
  <c r="D16" i="7"/>
  <c r="D15" i="7"/>
  <c r="D14" i="7"/>
  <c r="D13" i="7"/>
  <c r="D12" i="7"/>
  <c r="D11" i="7"/>
  <c r="D10" i="7"/>
  <c r="D9" i="7"/>
  <c r="D8" i="7"/>
  <c r="D7" i="7"/>
  <c r="B10" i="6"/>
  <c r="B9" i="6"/>
  <c r="B11" i="6"/>
  <c r="B13" i="6"/>
  <c r="B14" i="6"/>
  <c r="B12" i="6"/>
  <c r="H5" i="6"/>
  <c r="G6" i="6" s="1"/>
  <c r="G6" i="3"/>
  <c r="F6" i="3"/>
  <c r="E6" i="3"/>
  <c r="D6" i="3"/>
  <c r="C6" i="3"/>
  <c r="B6" i="3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18" i="5"/>
  <c r="G18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H5" i="3"/>
  <c r="B6" i="6" l="1"/>
  <c r="C6" i="6"/>
  <c r="D6" i="6"/>
  <c r="E6" i="6"/>
  <c r="F6" i="6"/>
  <c r="H6" i="3"/>
  <c r="H6" i="6" l="1"/>
</calcChain>
</file>

<file path=xl/sharedStrings.xml><?xml version="1.0" encoding="utf-8"?>
<sst xmlns="http://schemas.openxmlformats.org/spreadsheetml/2006/main" count="129" uniqueCount="84">
  <si>
    <t>Volkszählungsjahr nach Bevölkerung und Regionale Gliederung</t>
  </si>
  <si>
    <t>Volkszählungsjahr</t>
  </si>
  <si>
    <t>1869 (31.12.)</t>
  </si>
  <si>
    <t>1880 (31.12.)</t>
  </si>
  <si>
    <t>1890 (31.12.)</t>
  </si>
  <si>
    <t>1900 (31.12.)</t>
  </si>
  <si>
    <t>1910 (31.12.)</t>
  </si>
  <si>
    <t>1923 (7.3.)</t>
  </si>
  <si>
    <t>1934 (22.3.)</t>
  </si>
  <si>
    <t>1939 (17.5.)</t>
  </si>
  <si>
    <t>1951 (1.6.)</t>
  </si>
  <si>
    <t>1961 (21.3.)</t>
  </si>
  <si>
    <t>1971 (12.5.)</t>
  </si>
  <si>
    <t>1981 (12.5.)</t>
  </si>
  <si>
    <t>1991 (15.5.)</t>
  </si>
  <si>
    <t>2011 (31.10)</t>
  </si>
  <si>
    <t>Bevölkerung der Gemeinde Flachau von 1869 bis 1991 &amp; 2011</t>
  </si>
  <si>
    <t>Einwohnerzahl Flachau</t>
  </si>
  <si>
    <t>Einwohnerzahl  
Salzburg (Stadt)</t>
  </si>
  <si>
    <t>Einwohnerzahl 
Hallein</t>
  </si>
  <si>
    <t>Einwohnerzahl 
Salzburg Umgebung</t>
  </si>
  <si>
    <t>Einwohnerzahl 
St. Johann im Pongau</t>
  </si>
  <si>
    <t xml:space="preserve">Einwohnerzahlen
 Tamsweg </t>
  </si>
  <si>
    <t>Einwohnerzahl 
Zell am See</t>
  </si>
  <si>
    <t>Verteilung der Wohnbevölkerung der Bezirke des Bundeslandes Salzburg</t>
  </si>
  <si>
    <t>Gesamteinwohnerzal
Salzburg</t>
  </si>
  <si>
    <t>Bevölkerungsentwicklung Flachau 
von 1869 bis 2024</t>
  </si>
  <si>
    <t>Einwohnerzahl
St. Johann im Pongau</t>
  </si>
  <si>
    <t>Einwohnerzahl 
Altenmarkt im Pongau</t>
  </si>
  <si>
    <t>Einwohnerzahl
Salzburg Stadt</t>
  </si>
  <si>
    <t>relative Entwicklung
in Prozent%
Flachau</t>
  </si>
  <si>
    <t>relative Entwicklung
in Prozent%
Altenmarkt im Pongau</t>
  </si>
  <si>
    <t>relative Entwicklung
in Prozent%
St. Johann im Pongau</t>
  </si>
  <si>
    <t xml:space="preserve">relative 
Entwicklung in %
</t>
  </si>
  <si>
    <t>Bevölkerungsdichte
(=Bevölkerung/Fläche)</t>
  </si>
  <si>
    <t>Salzburg (Stadt)</t>
  </si>
  <si>
    <t>Hallein</t>
  </si>
  <si>
    <t>Salzburg Umgebung</t>
  </si>
  <si>
    <t>St. Johann im Pongau</t>
  </si>
  <si>
    <t>Tamsweg</t>
  </si>
  <si>
    <t>Zell am See</t>
  </si>
  <si>
    <t>Bezirke Salzburgs</t>
  </si>
  <si>
    <t>RADSTADT (Sbg), Seehöhe 850m</t>
  </si>
  <si>
    <t>L U F T T E M P E R A T U R   (°C)</t>
  </si>
  <si>
    <t xml:space="preserve">A b s o l u t e s </t>
  </si>
  <si>
    <t>Maximum</t>
  </si>
  <si>
    <t>Minimum</t>
  </si>
  <si>
    <t>Jänner</t>
  </si>
  <si>
    <t>Februar</t>
  </si>
  <si>
    <t>März</t>
  </si>
  <si>
    <t>April</t>
  </si>
  <si>
    <t>Mai</t>
  </si>
  <si>
    <t>Juni</t>
  </si>
  <si>
    <t>&lt;1</t>
  </si>
  <si>
    <t>Juli</t>
  </si>
  <si>
    <t>August</t>
  </si>
  <si>
    <t>September</t>
  </si>
  <si>
    <t>Oktober</t>
  </si>
  <si>
    <t>November</t>
  </si>
  <si>
    <t>Dezember</t>
  </si>
  <si>
    <t xml:space="preserve">  Spannweite zwischen absolutem Minimum und absolutem Maximum 
der Lufttemperatur für die einzelne Monate Radstads</t>
  </si>
  <si>
    <t>Monat</t>
  </si>
  <si>
    <t>Spannweite</t>
  </si>
  <si>
    <t>Monate</t>
  </si>
  <si>
    <t>Monatsmittel-
temperatur</t>
  </si>
  <si>
    <t>Monats
niederschlag in mm</t>
  </si>
  <si>
    <t>SALZBURG (Sbg), Seehöhe 434m</t>
  </si>
  <si>
    <t>Nebeltage</t>
  </si>
  <si>
    <t>Heitere Tage</t>
  </si>
  <si>
    <t>Trübe Tage</t>
  </si>
  <si>
    <t>Erreichung von Lernzielen</t>
  </si>
  <si>
    <t>Feinlernziele</t>
  </si>
  <si>
    <t>Stufe 2 (20%)</t>
  </si>
  <si>
    <t>Stufe 1 (0%)</t>
  </si>
  <si>
    <t>Stufe 3 (40%)</t>
  </si>
  <si>
    <t>Stufe 4 (60%)</t>
  </si>
  <si>
    <t>Stufe 5 (100%)</t>
  </si>
  <si>
    <t>Länder und Hauptstädte erkennen</t>
  </si>
  <si>
    <t>Wichtige geographische Begriffe erklären</t>
  </si>
  <si>
    <t>Klimazone der Erde verstehen</t>
  </si>
  <si>
    <t>Wissen über Globalisierung</t>
  </si>
  <si>
    <t>Auswirkungen menschlicher Aktivitäten 
auf die Umwelt analysieren</t>
  </si>
  <si>
    <t>Bevölkerungsentwicklung von Flachau, Altenmarkt im Pongau und St. Johann im Pongau</t>
  </si>
  <si>
    <t>Bevölkerungsentwicklung von Flachau, Altenmarkt/Pg, St. Johann/Pg und Salzburg Stadt (1869 - 2024)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</si>
</sst>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 "/>
    </font>
    <font>
      <sz val="11"/>
      <color theme="1"/>
      <name val="Calibri "/>
    </font>
    <font>
      <sz val="11"/>
      <name val="Calibri "/>
    </font>
    <font>
      <b/>
      <sz val="14"/>
      <name val="Calibri "/>
    </font>
    <font>
      <b/>
      <sz val="11"/>
      <color theme="1"/>
      <name val="Calibri "/>
    </font>
    <font>
      <b/>
      <sz val="10"/>
      <name val="Calibri "/>
    </font>
    <font>
      <b/>
      <sz val="11"/>
      <name val="Calibri 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>
      <protection locked="0"/>
    </xf>
    <xf numFmtId="0" fontId="4" fillId="3" borderId="2">
      <alignment horizontal="center" vertical="center"/>
      <protection locked="0"/>
    </xf>
    <xf numFmtId="0" fontId="4" fillId="7" borderId="0">
      <protection locked="0"/>
    </xf>
  </cellStyleXfs>
  <cellXfs count="78">
    <xf numFmtId="0" fontId="0" fillId="0" borderId="0" xfId="0"/>
    <xf numFmtId="0" fontId="0" fillId="0" borderId="0" xfId="0" applyProtection="1">
      <protection locked="0"/>
    </xf>
    <xf numFmtId="0" fontId="4" fillId="5" borderId="3" xfId="3" applyFill="1" applyBorder="1" applyAlignment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Border="1"/>
    <xf numFmtId="0" fontId="6" fillId="0" borderId="0" xfId="0" applyFont="1" applyAlignment="1"/>
    <xf numFmtId="0" fontId="0" fillId="0" borderId="0" xfId="0" applyFill="1" applyBorder="1"/>
    <xf numFmtId="0" fontId="0" fillId="0" borderId="3" xfId="0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1" fontId="7" fillId="0" borderId="0" xfId="0" applyNumberFormat="1" applyFo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8" fillId="0" borderId="3" xfId="0" applyNumberFormat="1" applyFont="1" applyBorder="1"/>
    <xf numFmtId="0" fontId="11" fillId="0" borderId="3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64" fontId="9" fillId="0" borderId="3" xfId="0" applyNumberFormat="1" applyFont="1" applyBorder="1"/>
    <xf numFmtId="0" fontId="13" fillId="0" borderId="3" xfId="0" applyFont="1" applyBorder="1"/>
    <xf numFmtId="164" fontId="9" fillId="0" borderId="0" xfId="0" applyNumberFormat="1" applyFont="1" applyBorder="1"/>
    <xf numFmtId="0" fontId="2" fillId="0" borderId="3" xfId="0" applyFont="1" applyBorder="1"/>
    <xf numFmtId="0" fontId="0" fillId="0" borderId="0" xfId="0" applyFont="1" applyAlignment="1">
      <alignment horizontal="center" vertical="center"/>
    </xf>
    <xf numFmtId="0" fontId="5" fillId="0" borderId="3" xfId="0" applyFont="1" applyBorder="1"/>
    <xf numFmtId="0" fontId="10" fillId="2" borderId="1" xfId="2" applyFont="1" applyFill="1" applyBorder="1">
      <protection locked="0"/>
    </xf>
    <xf numFmtId="0" fontId="12" fillId="4" borderId="3" xfId="3" applyFont="1" applyFill="1" applyBorder="1" applyAlignment="1">
      <alignment vertical="center" wrapText="1"/>
      <protection locked="0"/>
    </xf>
    <xf numFmtId="0" fontId="8" fillId="6" borderId="3" xfId="0" applyFont="1" applyFill="1" applyBorder="1" applyAlignment="1">
      <alignment horizontal="center" vertical="center" wrapText="1"/>
    </xf>
    <xf numFmtId="1" fontId="7" fillId="5" borderId="3" xfId="3" applyNumberFormat="1" applyFont="1" applyFill="1" applyBorder="1" applyAlignment="1">
      <alignment vertical="center" wrapText="1"/>
      <protection locked="0"/>
    </xf>
    <xf numFmtId="0" fontId="7" fillId="8" borderId="3" xfId="4" applyFont="1" applyFill="1" applyBorder="1" applyAlignment="1">
      <alignment horizontal="right"/>
      <protection locked="0"/>
    </xf>
    <xf numFmtId="9" fontId="8" fillId="0" borderId="3" xfId="1" applyFont="1" applyBorder="1"/>
    <xf numFmtId="9" fontId="7" fillId="0" borderId="3" xfId="1" applyFont="1" applyFill="1" applyBorder="1" applyAlignment="1" applyProtection="1">
      <alignment horizontal="right"/>
      <protection locked="0"/>
    </xf>
    <xf numFmtId="0" fontId="8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5" fillId="4" borderId="3" xfId="3" applyFont="1" applyFill="1" applyBorder="1" applyAlignment="1">
      <alignment vertical="center" wrapText="1"/>
      <protection locked="0"/>
    </xf>
    <xf numFmtId="0" fontId="16" fillId="6" borderId="3" xfId="3" applyFont="1" applyFill="1" applyBorder="1" applyAlignment="1">
      <alignment horizontal="center" vertical="center" wrapText="1"/>
      <protection locked="0"/>
    </xf>
    <xf numFmtId="1" fontId="16" fillId="5" borderId="3" xfId="3" applyNumberFormat="1" applyFont="1" applyFill="1" applyBorder="1" applyAlignment="1">
      <alignment vertical="center" wrapText="1"/>
      <protection locked="0"/>
    </xf>
    <xf numFmtId="1" fontId="16" fillId="8" borderId="3" xfId="4" applyNumberFormat="1" applyFont="1" applyFill="1" applyBorder="1" applyAlignment="1">
      <alignment horizontal="right"/>
      <protection locked="0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6" fillId="5" borderId="3" xfId="3" applyFont="1" applyFill="1" applyBorder="1" applyAlignment="1">
      <alignment vertical="center" wrapText="1"/>
      <protection locked="0"/>
    </xf>
    <xf numFmtId="0" fontId="1" fillId="0" borderId="3" xfId="0" applyFont="1" applyBorder="1" applyProtection="1">
      <protection locked="0"/>
    </xf>
    <xf numFmtId="0" fontId="1" fillId="5" borderId="3" xfId="0" applyFont="1" applyFill="1" applyBorder="1"/>
    <xf numFmtId="0" fontId="1" fillId="0" borderId="3" xfId="0" applyFont="1" applyBorder="1"/>
    <xf numFmtId="0" fontId="5" fillId="0" borderId="0" xfId="0" applyFont="1" applyAlignment="1">
      <alignment horizontal="center"/>
    </xf>
    <xf numFmtId="0" fontId="8" fillId="9" borderId="3" xfId="0" applyFont="1" applyFill="1" applyBorder="1" applyAlignment="1">
      <alignment horizontal="center" vertical="center" wrapText="1"/>
    </xf>
    <xf numFmtId="0" fontId="7" fillId="5" borderId="3" xfId="3" applyFont="1" applyFill="1" applyBorder="1" applyAlignment="1">
      <alignment vertical="center" wrapText="1"/>
      <protection locked="0"/>
    </xf>
    <xf numFmtId="0" fontId="7" fillId="8" borderId="4" xfId="4" applyFont="1" applyFill="1" applyBorder="1" applyAlignment="1">
      <alignment horizontal="right"/>
      <protection locked="0"/>
    </xf>
    <xf numFmtId="0" fontId="8" fillId="0" borderId="3" xfId="0" applyFont="1" applyBorder="1"/>
    <xf numFmtId="0" fontId="8" fillId="5" borderId="3" xfId="0" applyFont="1" applyFill="1" applyBorder="1" applyAlignment="1">
      <alignment horizontal="center" vertical="top" wrapText="1"/>
    </xf>
    <xf numFmtId="9" fontId="8" fillId="0" borderId="3" xfId="1" applyFont="1" applyBorder="1" applyAlignment="1">
      <alignment vertical="center"/>
    </xf>
    <xf numFmtId="0" fontId="6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1" fontId="8" fillId="5" borderId="3" xfId="0" applyNumberFormat="1" applyFont="1" applyFill="1" applyBorder="1"/>
    <xf numFmtId="0" fontId="9" fillId="6" borderId="3" xfId="3" applyFont="1" applyFill="1" applyBorder="1" applyAlignment="1">
      <alignment horizontal="center" vertical="center" wrapText="1"/>
      <protection locked="0"/>
    </xf>
    <xf numFmtId="0" fontId="8" fillId="9" borderId="3" xfId="0" applyFont="1" applyFill="1" applyBorder="1" applyAlignment="1">
      <alignment horizontal="center" wrapText="1"/>
    </xf>
    <xf numFmtId="0" fontId="0" fillId="10" borderId="3" xfId="0" applyFont="1" applyFill="1" applyBorder="1"/>
    <xf numFmtId="0" fontId="0" fillId="10" borderId="3" xfId="0" applyFont="1" applyFill="1" applyBorder="1" applyAlignment="1">
      <alignment wrapText="1"/>
    </xf>
    <xf numFmtId="0" fontId="0" fillId="0" borderId="3" xfId="0" applyFont="1" applyBorder="1"/>
    <xf numFmtId="1" fontId="0" fillId="0" borderId="3" xfId="0" applyNumberFormat="1" applyFont="1" applyBorder="1"/>
    <xf numFmtId="0" fontId="2" fillId="0" borderId="3" xfId="0" applyFont="1" applyBorder="1" applyAlignment="1">
      <alignment wrapText="1"/>
    </xf>
    <xf numFmtId="0" fontId="16" fillId="0" borderId="3" xfId="0" applyFont="1" applyBorder="1"/>
    <xf numFmtId="164" fontId="16" fillId="0" borderId="3" xfId="0" applyNumberFormat="1" applyFont="1" applyBorder="1"/>
    <xf numFmtId="1" fontId="16" fillId="0" borderId="3" xfId="0" applyNumberFormat="1" applyFont="1" applyBorder="1"/>
    <xf numFmtId="0" fontId="0" fillId="0" borderId="0" xfId="0" applyFont="1"/>
    <xf numFmtId="0" fontId="15" fillId="0" borderId="3" xfId="0" applyFont="1" applyBorder="1"/>
    <xf numFmtId="1" fontId="16" fillId="0" borderId="3" xfId="0" applyNumberFormat="1" applyFont="1" applyBorder="1" applyAlignment="1">
      <alignment horizontal="right"/>
    </xf>
    <xf numFmtId="0" fontId="6" fillId="0" borderId="0" xfId="0" applyFont="1"/>
  </cellXfs>
  <cellStyles count="5">
    <cellStyle name="cells" xfId="4" xr:uid="{F9307992-5F36-44D7-87A9-BDA6B42AF658}"/>
    <cellStyle name="column field" xfId="3" xr:uid="{6A022910-B5DF-49DF-91CF-8C9E5849502C}"/>
    <cellStyle name="heading" xfId="2" xr:uid="{963F9368-5A43-405D-AFB5-8833AA0D1C84}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b="1" baseline="0">
                <a:solidFill>
                  <a:sysClr val="windowText" lastClr="000000"/>
                </a:solidFill>
              </a:rPr>
              <a:t>Bevölkerungsentwicklung </a:t>
            </a:r>
            <a:r>
              <a:rPr lang="de-AT" b="1">
                <a:solidFill>
                  <a:sysClr val="windowText" lastClr="000000"/>
                </a:solidFill>
              </a:rPr>
              <a:t>Flachau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'Diagrammgestaltung A'!$B$4</c:f>
              <c:strCache>
                <c:ptCount val="1"/>
                <c:pt idx="0">
                  <c:v>Einwohnerzahl Flachau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'Diagrammgestaltung A'!$A$5:$A$19</c:f>
              <c:strCache>
                <c:ptCount val="15"/>
                <c:pt idx="1">
                  <c:v>1869 (31.12.)</c:v>
                </c:pt>
                <c:pt idx="2">
                  <c:v>1880 (31.12.)</c:v>
                </c:pt>
                <c:pt idx="3">
                  <c:v>1890 (31.12.)</c:v>
                </c:pt>
                <c:pt idx="4">
                  <c:v>1900 (31.12.)</c:v>
                </c:pt>
                <c:pt idx="5">
                  <c:v>1910 (31.12.)</c:v>
                </c:pt>
                <c:pt idx="6">
                  <c:v>1923 (7.3.)</c:v>
                </c:pt>
                <c:pt idx="7">
                  <c:v>1934 (22.3.)</c:v>
                </c:pt>
                <c:pt idx="8">
                  <c:v>1939 (17.5.)</c:v>
                </c:pt>
                <c:pt idx="9">
                  <c:v>1951 (1.6.)</c:v>
                </c:pt>
                <c:pt idx="10">
                  <c:v>1961 (21.3.)</c:v>
                </c:pt>
                <c:pt idx="11">
                  <c:v>1971 (12.5.)</c:v>
                </c:pt>
                <c:pt idx="12">
                  <c:v>1981 (12.5.)</c:v>
                </c:pt>
                <c:pt idx="13">
                  <c:v>1991 (15.5.)</c:v>
                </c:pt>
                <c:pt idx="14">
                  <c:v>2011 (31.10)</c:v>
                </c:pt>
              </c:strCache>
            </c:strRef>
          </c:cat>
          <c:val>
            <c:numRef>
              <c:f>'Diagrammgestaltung A'!$B$5:$B$19</c:f>
              <c:numCache>
                <c:formatCode>0</c:formatCode>
                <c:ptCount val="15"/>
                <c:pt idx="1">
                  <c:v>1193</c:v>
                </c:pt>
                <c:pt idx="2">
                  <c:v>1262</c:v>
                </c:pt>
                <c:pt idx="3">
                  <c:v>1203</c:v>
                </c:pt>
                <c:pt idx="4">
                  <c:v>1145</c:v>
                </c:pt>
                <c:pt idx="5">
                  <c:v>1159</c:v>
                </c:pt>
                <c:pt idx="6">
                  <c:v>1124</c:v>
                </c:pt>
                <c:pt idx="7">
                  <c:v>1189</c:v>
                </c:pt>
                <c:pt idx="8">
                  <c:v>1182</c:v>
                </c:pt>
                <c:pt idx="9">
                  <c:v>1417</c:v>
                </c:pt>
                <c:pt idx="10">
                  <c:v>1378</c:v>
                </c:pt>
                <c:pt idx="11">
                  <c:v>1604</c:v>
                </c:pt>
                <c:pt idx="12">
                  <c:v>1892</c:v>
                </c:pt>
                <c:pt idx="13">
                  <c:v>2210</c:v>
                </c:pt>
                <c:pt idx="14">
                  <c:v>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0-4E2C-A444-2EEECF58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759936"/>
        <c:axId val="483761376"/>
      </c:barChart>
      <c:catAx>
        <c:axId val="483759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ysClr val="windowText" lastClr="000000"/>
                    </a:solidFill>
                  </a:rPr>
                  <a:t>Volkszählungsjahr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761376"/>
        <c:crosses val="autoZero"/>
        <c:auto val="1"/>
        <c:lblAlgn val="ctr"/>
        <c:lblOffset val="100"/>
        <c:noMultiLvlLbl val="0"/>
      </c:catAx>
      <c:valAx>
        <c:axId val="48376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ysClr val="windowText" lastClr="000000"/>
                    </a:solidFill>
                  </a:rPr>
                  <a:t>Einwohnerzahl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75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b="1">
                <a:solidFill>
                  <a:schemeClr val="tx1"/>
                </a:solidFill>
              </a:rPr>
              <a:t>Lernziel-Erreichung in Geographie und Wirtschaft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'Diagrammgestaltung J'!$B$4</c:f>
              <c:strCache>
                <c:ptCount val="1"/>
                <c:pt idx="0">
                  <c:v>Stufe 1 (0%)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'Diagrammgestaltung J'!$A$5:$A$9</c:f>
              <c:strCache>
                <c:ptCount val="5"/>
                <c:pt idx="0">
                  <c:v>Länder und Hauptstädte erkennen</c:v>
                </c:pt>
                <c:pt idx="1">
                  <c:v>Klimazone der Erde verstehen</c:v>
                </c:pt>
                <c:pt idx="2">
                  <c:v>Auswirkungen menschlicher Aktivitäten 
auf die Umwelt analysieren</c:v>
                </c:pt>
                <c:pt idx="3">
                  <c:v>Wichtige geographische Begriffe erklären</c:v>
                </c:pt>
                <c:pt idx="4">
                  <c:v>Wissen über Globalisierung</c:v>
                </c:pt>
              </c:strCache>
            </c:strRef>
          </c:cat>
          <c:val>
            <c:numRef>
              <c:f>'Diagrammgestaltung J'!$B$5:$B$9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A-4AA0-A098-5AB8F88F5E3E}"/>
            </c:ext>
          </c:extLst>
        </c:ser>
        <c:ser>
          <c:idx val="1"/>
          <c:order val="1"/>
          <c:tx>
            <c:strRef>
              <c:f>'Diagrammgestaltung J'!$C$4</c:f>
              <c:strCache>
                <c:ptCount val="1"/>
                <c:pt idx="0">
                  <c:v>Stufe 2 (20%)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'Diagrammgestaltung J'!$A$5:$A$9</c:f>
              <c:strCache>
                <c:ptCount val="5"/>
                <c:pt idx="0">
                  <c:v>Länder und Hauptstädte erkennen</c:v>
                </c:pt>
                <c:pt idx="1">
                  <c:v>Klimazone der Erde verstehen</c:v>
                </c:pt>
                <c:pt idx="2">
                  <c:v>Auswirkungen menschlicher Aktivitäten 
auf die Umwelt analysieren</c:v>
                </c:pt>
                <c:pt idx="3">
                  <c:v>Wichtige geographische Begriffe erklären</c:v>
                </c:pt>
                <c:pt idx="4">
                  <c:v>Wissen über Globalisierung</c:v>
                </c:pt>
              </c:strCache>
            </c:strRef>
          </c:cat>
          <c:val>
            <c:numRef>
              <c:f>'Diagrammgestaltung J'!$C$5:$C$9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A-4AA0-A098-5AB8F88F5E3E}"/>
            </c:ext>
          </c:extLst>
        </c:ser>
        <c:ser>
          <c:idx val="2"/>
          <c:order val="2"/>
          <c:tx>
            <c:strRef>
              <c:f>'Diagrammgestaltung J'!$D$4</c:f>
              <c:strCache>
                <c:ptCount val="1"/>
                <c:pt idx="0">
                  <c:v>Stufe 3 (40%)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'Diagrammgestaltung J'!$A$5:$A$9</c:f>
              <c:strCache>
                <c:ptCount val="5"/>
                <c:pt idx="0">
                  <c:v>Länder und Hauptstädte erkennen</c:v>
                </c:pt>
                <c:pt idx="1">
                  <c:v>Klimazone der Erde verstehen</c:v>
                </c:pt>
                <c:pt idx="2">
                  <c:v>Auswirkungen menschlicher Aktivitäten 
auf die Umwelt analysieren</c:v>
                </c:pt>
                <c:pt idx="3">
                  <c:v>Wichtige geographische Begriffe erklären</c:v>
                </c:pt>
                <c:pt idx="4">
                  <c:v>Wissen über Globalisierung</c:v>
                </c:pt>
              </c:strCache>
            </c:strRef>
          </c:cat>
          <c:val>
            <c:numRef>
              <c:f>'Diagrammgestaltung J'!$D$5:$D$9</c:f>
              <c:numCache>
                <c:formatCode>General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EA-4AA0-A098-5AB8F88F5E3E}"/>
            </c:ext>
          </c:extLst>
        </c:ser>
        <c:ser>
          <c:idx val="3"/>
          <c:order val="3"/>
          <c:tx>
            <c:strRef>
              <c:f>'Diagrammgestaltung J'!$E$4</c:f>
              <c:strCache>
                <c:ptCount val="1"/>
                <c:pt idx="0">
                  <c:v>Stufe 4 (60%)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'Diagrammgestaltung J'!$A$5:$A$9</c:f>
              <c:strCache>
                <c:ptCount val="5"/>
                <c:pt idx="0">
                  <c:v>Länder und Hauptstädte erkennen</c:v>
                </c:pt>
                <c:pt idx="1">
                  <c:v>Klimazone der Erde verstehen</c:v>
                </c:pt>
                <c:pt idx="2">
                  <c:v>Auswirkungen menschlicher Aktivitäten 
auf die Umwelt analysieren</c:v>
                </c:pt>
                <c:pt idx="3">
                  <c:v>Wichtige geographische Begriffe erklären</c:v>
                </c:pt>
                <c:pt idx="4">
                  <c:v>Wissen über Globalisierung</c:v>
                </c:pt>
              </c:strCache>
            </c:strRef>
          </c:cat>
          <c:val>
            <c:numRef>
              <c:f>'Diagrammgestaltung J'!$E$5:$E$9</c:f>
              <c:numCache>
                <c:formatCode>General</c:formatCode>
                <c:ptCount val="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EA-4AA0-A098-5AB8F88F5E3E}"/>
            </c:ext>
          </c:extLst>
        </c:ser>
        <c:ser>
          <c:idx val="4"/>
          <c:order val="4"/>
          <c:tx>
            <c:strRef>
              <c:f>'Diagrammgestaltung J'!$F$4</c:f>
              <c:strCache>
                <c:ptCount val="1"/>
                <c:pt idx="0">
                  <c:v>Stufe 5 (100%)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'Diagrammgestaltung J'!$A$5:$A$9</c:f>
              <c:strCache>
                <c:ptCount val="5"/>
                <c:pt idx="0">
                  <c:v>Länder und Hauptstädte erkennen</c:v>
                </c:pt>
                <c:pt idx="1">
                  <c:v>Klimazone der Erde verstehen</c:v>
                </c:pt>
                <c:pt idx="2">
                  <c:v>Auswirkungen menschlicher Aktivitäten 
auf die Umwelt analysieren</c:v>
                </c:pt>
                <c:pt idx="3">
                  <c:v>Wichtige geographische Begriffe erklären</c:v>
                </c:pt>
                <c:pt idx="4">
                  <c:v>Wissen über Globalisierung</c:v>
                </c:pt>
              </c:strCache>
            </c:strRef>
          </c:cat>
          <c:val>
            <c:numRef>
              <c:f>'Diagrammgestaltung J'!$F$5:$F$9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EA-4AA0-A098-5AB8F88F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670768"/>
        <c:axId val="269667408"/>
      </c:radarChart>
      <c:catAx>
        <c:axId val="26967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9667408"/>
        <c:crosses val="autoZero"/>
        <c:auto val="1"/>
        <c:lblAlgn val="ctr"/>
        <c:lblOffset val="100"/>
        <c:noMultiLvlLbl val="0"/>
      </c:catAx>
      <c:valAx>
        <c:axId val="26966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967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Bevölkerungsentwicklung Flachau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'Diagrammgestaltung B'!$A$5:$A$31</c:f>
              <c:numCache>
                <c:formatCode>0</c:formatCode>
                <c:ptCount val="27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2011</c:v>
                </c:pt>
                <c:pt idx="14" formatCode="General">
                  <c:v>2012</c:v>
                </c:pt>
                <c:pt idx="15" formatCode="General">
                  <c:v>2013</c:v>
                </c:pt>
                <c:pt idx="16" formatCode="General">
                  <c:v>2014</c:v>
                </c:pt>
                <c:pt idx="17" formatCode="General">
                  <c:v>2015</c:v>
                </c:pt>
                <c:pt idx="18" formatCode="General">
                  <c:v>2016</c:v>
                </c:pt>
                <c:pt idx="19" formatCode="General">
                  <c:v>2017</c:v>
                </c:pt>
                <c:pt idx="20" formatCode="General">
                  <c:v>2018</c:v>
                </c:pt>
                <c:pt idx="21" formatCode="General">
                  <c:v>2019</c:v>
                </c:pt>
                <c:pt idx="22" formatCode="General">
                  <c:v>2020</c:v>
                </c:pt>
                <c:pt idx="23" formatCode="General">
                  <c:v>2021</c:v>
                </c:pt>
                <c:pt idx="24" formatCode="General">
                  <c:v>2022</c:v>
                </c:pt>
                <c:pt idx="25" formatCode="General">
                  <c:v>2023</c:v>
                </c:pt>
                <c:pt idx="26" formatCode="General">
                  <c:v>2024</c:v>
                </c:pt>
              </c:numCache>
            </c:numRef>
          </c:xVal>
          <c:yVal>
            <c:numRef>
              <c:f>'Diagrammgestaltung B'!$B$5:$B$31</c:f>
              <c:numCache>
                <c:formatCode>0</c:formatCode>
                <c:ptCount val="27"/>
                <c:pt idx="0">
                  <c:v>1193</c:v>
                </c:pt>
                <c:pt idx="1">
                  <c:v>1262</c:v>
                </c:pt>
                <c:pt idx="2">
                  <c:v>1203</c:v>
                </c:pt>
                <c:pt idx="3">
                  <c:v>1145</c:v>
                </c:pt>
                <c:pt idx="4">
                  <c:v>1159</c:v>
                </c:pt>
                <c:pt idx="5">
                  <c:v>1124</c:v>
                </c:pt>
                <c:pt idx="6">
                  <c:v>1189</c:v>
                </c:pt>
                <c:pt idx="7">
                  <c:v>1182</c:v>
                </c:pt>
                <c:pt idx="8">
                  <c:v>1417</c:v>
                </c:pt>
                <c:pt idx="9">
                  <c:v>1378</c:v>
                </c:pt>
                <c:pt idx="10">
                  <c:v>1604</c:v>
                </c:pt>
                <c:pt idx="11">
                  <c:v>1892</c:v>
                </c:pt>
                <c:pt idx="12">
                  <c:v>2210</c:v>
                </c:pt>
                <c:pt idx="13">
                  <c:v>2680</c:v>
                </c:pt>
                <c:pt idx="14">
                  <c:v>2687</c:v>
                </c:pt>
                <c:pt idx="15">
                  <c:v>2683</c:v>
                </c:pt>
                <c:pt idx="16" formatCode="General">
                  <c:v>2703</c:v>
                </c:pt>
                <c:pt idx="17" formatCode="General">
                  <c:v>2739</c:v>
                </c:pt>
                <c:pt idx="18" formatCode="General">
                  <c:v>2801</c:v>
                </c:pt>
                <c:pt idx="19" formatCode="General">
                  <c:v>2782</c:v>
                </c:pt>
                <c:pt idx="20" formatCode="General">
                  <c:v>2813</c:v>
                </c:pt>
                <c:pt idx="21" formatCode="General">
                  <c:v>2840</c:v>
                </c:pt>
                <c:pt idx="22" formatCode="General">
                  <c:v>2876</c:v>
                </c:pt>
                <c:pt idx="23" formatCode="General">
                  <c:v>2924</c:v>
                </c:pt>
                <c:pt idx="24" formatCode="General">
                  <c:v>2999</c:v>
                </c:pt>
                <c:pt idx="25" formatCode="General">
                  <c:v>3050</c:v>
                </c:pt>
                <c:pt idx="26" formatCode="General">
                  <c:v>3056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4-486F-8060-BAC7A0D4B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026512"/>
        <c:axId val="436031312"/>
      </c:scatterChart>
      <c:valAx>
        <c:axId val="43602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900" b="0" i="0" u="none" strike="noStrike" kern="1200" baseline="0">
                    <a:solidFill>
                      <a:sysClr val="windowText" lastClr="000000"/>
                    </a:solidFill>
                  </a:rPr>
                  <a:t>Volkszählungsjahr</a:t>
                </a:r>
                <a:endParaRPr lang="de-A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6031312"/>
        <c:crosses val="autoZero"/>
        <c:crossBetween val="midCat"/>
      </c:valAx>
      <c:valAx>
        <c:axId val="43603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900" b="0" i="0" u="none" strike="noStrike" kern="1200" baseline="0">
                    <a:solidFill>
                      <a:sysClr val="windowText" lastClr="000000"/>
                    </a:solidFill>
                  </a:rPr>
                  <a:t>Einwohnerzahl</a:t>
                </a:r>
                <a:endParaRPr lang="de-AT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6026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sz="1400" b="1" i="0" u="none" strike="noStrike" kern="1200" spc="0" baseline="0">
                <a:solidFill>
                  <a:sysClr val="windowText" lastClr="000000"/>
                </a:solidFill>
              </a:rPr>
              <a:t>Verteilung der Wohnbevölkerung nach Bezirken </a:t>
            </a:r>
            <a:endParaRPr lang="de-AT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DE-4042-9945-634F76EC2B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DE-4042-9945-634F76EC2B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DE-4042-9945-634F76EC2B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DE-4042-9945-634F76EC2B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DE-4042-9945-634F76EC2B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8DE-4042-9945-634F76EC2B74}"/>
              </c:ext>
            </c:extLst>
          </c:dPt>
          <c:cat>
            <c:strRef>
              <c:f>'Diagrammgestaltung C'!$B$4:$G$4</c:f>
              <c:strCache>
                <c:ptCount val="6"/>
                <c:pt idx="0">
                  <c:v>Einwohnerzahl  
Salzburg (Stadt)</c:v>
                </c:pt>
                <c:pt idx="1">
                  <c:v>Einwohnerzahl 
Hallein</c:v>
                </c:pt>
                <c:pt idx="2">
                  <c:v>Einwohnerzahl 
Salzburg Umgebung</c:v>
                </c:pt>
                <c:pt idx="3">
                  <c:v>Einwohnerzahl 
St. Johann im Pongau</c:v>
                </c:pt>
                <c:pt idx="4">
                  <c:v>Einwohnerzahlen
 Tamsweg </c:v>
                </c:pt>
                <c:pt idx="5">
                  <c:v>Einwohnerzahl 
Zell am See</c:v>
                </c:pt>
              </c:strCache>
            </c:strRef>
          </c:cat>
          <c:val>
            <c:numRef>
              <c:f>'Diagrammgestaltung C'!$B$5:$G$5</c:f>
              <c:numCache>
                <c:formatCode>General</c:formatCode>
                <c:ptCount val="6"/>
                <c:pt idx="0">
                  <c:v>145270</c:v>
                </c:pt>
                <c:pt idx="1">
                  <c:v>57651</c:v>
                </c:pt>
                <c:pt idx="2">
                  <c:v>143081</c:v>
                </c:pt>
                <c:pt idx="3">
                  <c:v>78138</c:v>
                </c:pt>
                <c:pt idx="4">
                  <c:v>20502</c:v>
                </c:pt>
                <c:pt idx="5">
                  <c:v>84424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0-4D6A-B167-93978088647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E-4042-9945-634F76EC2B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8DE-4042-9945-634F76EC2B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8DE-4042-9945-634F76EC2B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8DE-4042-9945-634F76EC2B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8DE-4042-9945-634F76EC2B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8DE-4042-9945-634F76EC2B74}"/>
              </c:ext>
            </c:extLst>
          </c:dPt>
          <c:cat>
            <c:strRef>
              <c:f>'Diagrammgestaltung C'!$B$4:$G$4</c:f>
              <c:strCache>
                <c:ptCount val="6"/>
                <c:pt idx="0">
                  <c:v>Einwohnerzahl  
Salzburg (Stadt)</c:v>
                </c:pt>
                <c:pt idx="1">
                  <c:v>Einwohnerzahl 
Hallein</c:v>
                </c:pt>
                <c:pt idx="2">
                  <c:v>Einwohnerzahl 
Salzburg Umgebung</c:v>
                </c:pt>
                <c:pt idx="3">
                  <c:v>Einwohnerzahl 
St. Johann im Pongau</c:v>
                </c:pt>
                <c:pt idx="4">
                  <c:v>Einwohnerzahlen
 Tamsweg </c:v>
                </c:pt>
                <c:pt idx="5">
                  <c:v>Einwohnerzahl 
Zell am See</c:v>
                </c:pt>
              </c:strCache>
            </c:strRef>
          </c:cat>
          <c:val>
            <c:numRef>
              <c:f>'Diagrammgestaltung C'!$B$6:$G$6</c:f>
              <c:numCache>
                <c:formatCode>0%</c:formatCode>
                <c:ptCount val="6"/>
                <c:pt idx="0">
                  <c:v>0.2745782189745703</c:v>
                </c:pt>
                <c:pt idx="1">
                  <c:v>0.10896750121912956</c:v>
                </c:pt>
                <c:pt idx="2">
                  <c:v>0.27044073896262472</c:v>
                </c:pt>
                <c:pt idx="3">
                  <c:v>0.1476904582793073</c:v>
                </c:pt>
                <c:pt idx="4">
                  <c:v>3.8751308910419495E-2</c:v>
                </c:pt>
                <c:pt idx="5">
                  <c:v>0.15957177365394865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0-4D6A-B167-939780886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b="1">
                <a:solidFill>
                  <a:sysClr val="windowText" lastClr="000000"/>
                </a:solidFill>
              </a:rPr>
              <a:t>Bevölkerungsentwicklung</a:t>
            </a:r>
            <a:r>
              <a:rPr lang="de-AT" b="1" baseline="0">
                <a:solidFill>
                  <a:sysClr val="windowText" lastClr="000000"/>
                </a:solidFill>
              </a:rPr>
              <a:t> bestimmter Salzburger Gemeinden </a:t>
            </a:r>
            <a:endParaRPr lang="de-AT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strRef>
              <c:f>'Diagrammgestaltung D'!$B$2</c:f>
              <c:strCache>
                <c:ptCount val="1"/>
                <c:pt idx="0">
                  <c:v>Einwohnerzahl Flachau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'Diagrammgestaltung D'!$A$3:$A$20</c:f>
              <c:numCache>
                <c:formatCode>0</c:formatCode>
                <c:ptCount val="18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  <c:pt idx="15">
                  <c:v>2015</c:v>
                </c:pt>
                <c:pt idx="16">
                  <c:v>2020</c:v>
                </c:pt>
                <c:pt idx="17">
                  <c:v>2024</c:v>
                </c:pt>
              </c:numCache>
            </c:numRef>
          </c:cat>
          <c:val>
            <c:numRef>
              <c:f>'Diagrammgestaltung D'!$B$3:$B$20</c:f>
              <c:numCache>
                <c:formatCode>General</c:formatCode>
                <c:ptCount val="18"/>
                <c:pt idx="0">
                  <c:v>1193</c:v>
                </c:pt>
                <c:pt idx="1">
                  <c:v>1262</c:v>
                </c:pt>
                <c:pt idx="2">
                  <c:v>1203</c:v>
                </c:pt>
                <c:pt idx="3">
                  <c:v>1145</c:v>
                </c:pt>
                <c:pt idx="4">
                  <c:v>1159</c:v>
                </c:pt>
                <c:pt idx="5">
                  <c:v>1124</c:v>
                </c:pt>
                <c:pt idx="6">
                  <c:v>1189</c:v>
                </c:pt>
                <c:pt idx="7">
                  <c:v>1182</c:v>
                </c:pt>
                <c:pt idx="8">
                  <c:v>1417</c:v>
                </c:pt>
                <c:pt idx="9">
                  <c:v>1378</c:v>
                </c:pt>
                <c:pt idx="10">
                  <c:v>1604</c:v>
                </c:pt>
                <c:pt idx="11">
                  <c:v>1892</c:v>
                </c:pt>
                <c:pt idx="12">
                  <c:v>2210</c:v>
                </c:pt>
                <c:pt idx="13">
                  <c:v>2625</c:v>
                </c:pt>
                <c:pt idx="14">
                  <c:v>2680</c:v>
                </c:pt>
                <c:pt idx="15">
                  <c:v>2739</c:v>
                </c:pt>
                <c:pt idx="16">
                  <c:v>2876</c:v>
                </c:pt>
                <c:pt idx="17">
                  <c:v>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4-4026-9996-DF7EE2406EC9}"/>
            </c:ext>
          </c:extLst>
        </c:ser>
        <c:ser>
          <c:idx val="2"/>
          <c:order val="1"/>
          <c:tx>
            <c:strRef>
              <c:f>'Diagrammgestaltung D'!$C$2</c:f>
              <c:strCache>
                <c:ptCount val="1"/>
                <c:pt idx="0">
                  <c:v>Einwohnerzahl 
Altenmarkt im Pongau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'Diagrammgestaltung D'!$A$3:$A$20</c:f>
              <c:numCache>
                <c:formatCode>0</c:formatCode>
                <c:ptCount val="18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  <c:pt idx="15">
                  <c:v>2015</c:v>
                </c:pt>
                <c:pt idx="16">
                  <c:v>2020</c:v>
                </c:pt>
                <c:pt idx="17">
                  <c:v>2024</c:v>
                </c:pt>
              </c:numCache>
            </c:numRef>
          </c:cat>
          <c:val>
            <c:numRef>
              <c:f>'Diagrammgestaltung D'!$C$3:$C$20</c:f>
              <c:numCache>
                <c:formatCode>General</c:formatCode>
                <c:ptCount val="18"/>
                <c:pt idx="0">
                  <c:v>1034</c:v>
                </c:pt>
                <c:pt idx="1">
                  <c:v>1091</c:v>
                </c:pt>
                <c:pt idx="2">
                  <c:v>1054</c:v>
                </c:pt>
                <c:pt idx="3">
                  <c:v>1074</c:v>
                </c:pt>
                <c:pt idx="4">
                  <c:v>1138</c:v>
                </c:pt>
                <c:pt idx="5">
                  <c:v>1073</c:v>
                </c:pt>
                <c:pt idx="6">
                  <c:v>1265</c:v>
                </c:pt>
                <c:pt idx="7">
                  <c:v>1326</c:v>
                </c:pt>
                <c:pt idx="8">
                  <c:v>1662</c:v>
                </c:pt>
                <c:pt idx="9">
                  <c:v>1757</c:v>
                </c:pt>
                <c:pt idx="10">
                  <c:v>2382</c:v>
                </c:pt>
                <c:pt idx="11">
                  <c:v>2747</c:v>
                </c:pt>
                <c:pt idx="12">
                  <c:v>3046</c:v>
                </c:pt>
                <c:pt idx="13">
                  <c:v>3486</c:v>
                </c:pt>
                <c:pt idx="14">
                  <c:v>3730</c:v>
                </c:pt>
                <c:pt idx="15">
                  <c:v>3750</c:v>
                </c:pt>
                <c:pt idx="16">
                  <c:v>4550</c:v>
                </c:pt>
                <c:pt idx="17">
                  <c:v>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C4-4026-9996-DF7EE2406EC9}"/>
            </c:ext>
          </c:extLst>
        </c:ser>
        <c:ser>
          <c:idx val="3"/>
          <c:order val="2"/>
          <c:tx>
            <c:strRef>
              <c:f>'Diagrammgestaltung D'!$D$2</c:f>
              <c:strCache>
                <c:ptCount val="1"/>
                <c:pt idx="0">
                  <c:v>Einwohnerzahl
St. Johann im Pongau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'Diagrammgestaltung D'!$A$3:$A$20</c:f>
              <c:numCache>
                <c:formatCode>0</c:formatCode>
                <c:ptCount val="18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  <c:pt idx="15">
                  <c:v>2015</c:v>
                </c:pt>
                <c:pt idx="16">
                  <c:v>2020</c:v>
                </c:pt>
                <c:pt idx="17">
                  <c:v>2024</c:v>
                </c:pt>
              </c:numCache>
            </c:numRef>
          </c:cat>
          <c:val>
            <c:numRef>
              <c:f>'Diagrammgestaltung D'!$D$3:$D$20</c:f>
              <c:numCache>
                <c:formatCode>General</c:formatCode>
                <c:ptCount val="18"/>
                <c:pt idx="0">
                  <c:v>2983</c:v>
                </c:pt>
                <c:pt idx="1">
                  <c:v>3246</c:v>
                </c:pt>
                <c:pt idx="2">
                  <c:v>3139</c:v>
                </c:pt>
                <c:pt idx="3">
                  <c:v>3167</c:v>
                </c:pt>
                <c:pt idx="4">
                  <c:v>3545</c:v>
                </c:pt>
                <c:pt idx="5">
                  <c:v>3464</c:v>
                </c:pt>
                <c:pt idx="6">
                  <c:v>3721</c:v>
                </c:pt>
                <c:pt idx="7">
                  <c:v>3913</c:v>
                </c:pt>
                <c:pt idx="8">
                  <c:v>5298</c:v>
                </c:pt>
                <c:pt idx="9">
                  <c:v>5777</c:v>
                </c:pt>
                <c:pt idx="10">
                  <c:v>6556</c:v>
                </c:pt>
                <c:pt idx="11">
                  <c:v>7680</c:v>
                </c:pt>
                <c:pt idx="12">
                  <c:v>8855</c:v>
                </c:pt>
                <c:pt idx="13">
                  <c:v>10260</c:v>
                </c:pt>
                <c:pt idx="14">
                  <c:v>10698</c:v>
                </c:pt>
                <c:pt idx="15">
                  <c:v>10852</c:v>
                </c:pt>
                <c:pt idx="16">
                  <c:v>11145</c:v>
                </c:pt>
                <c:pt idx="17">
                  <c:v>11628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4-4026-9996-DF7EE240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02464"/>
        <c:axId val="832299584"/>
      </c:lineChart>
      <c:lineChart>
        <c:grouping val="stacked"/>
        <c:varyColors val="0"/>
        <c:ser>
          <c:idx val="4"/>
          <c:order val="3"/>
          <c:tx>
            <c:strRef>
              <c:f>'Diagrammgestaltung D'!$E$2</c:f>
              <c:strCache>
                <c:ptCount val="1"/>
                <c:pt idx="0">
                  <c:v>Einwohnerzahl
Salzburg Stadt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'Diagrammgestaltung D'!$E$3:$E$20</c:f>
              <c:numCache>
                <c:formatCode>General</c:formatCode>
                <c:ptCount val="18"/>
                <c:pt idx="0">
                  <c:v>27858</c:v>
                </c:pt>
                <c:pt idx="1">
                  <c:v>33241</c:v>
                </c:pt>
                <c:pt idx="2">
                  <c:v>38081</c:v>
                </c:pt>
                <c:pt idx="3">
                  <c:v>48945</c:v>
                </c:pt>
                <c:pt idx="4">
                  <c:v>56423</c:v>
                </c:pt>
                <c:pt idx="5">
                  <c:v>60026</c:v>
                </c:pt>
                <c:pt idx="6">
                  <c:v>69447</c:v>
                </c:pt>
                <c:pt idx="7">
                  <c:v>77170</c:v>
                </c:pt>
                <c:pt idx="8">
                  <c:v>102927</c:v>
                </c:pt>
                <c:pt idx="9">
                  <c:v>108114</c:v>
                </c:pt>
                <c:pt idx="10">
                  <c:v>129919</c:v>
                </c:pt>
                <c:pt idx="11">
                  <c:v>139426</c:v>
                </c:pt>
                <c:pt idx="12">
                  <c:v>143978</c:v>
                </c:pt>
                <c:pt idx="13">
                  <c:v>142662</c:v>
                </c:pt>
                <c:pt idx="14">
                  <c:v>145270</c:v>
                </c:pt>
                <c:pt idx="15">
                  <c:v>150000</c:v>
                </c:pt>
                <c:pt idx="16">
                  <c:v>155000</c:v>
                </c:pt>
                <c:pt idx="17">
                  <c:v>158589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C4-4026-9996-DF7EE240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67280"/>
        <c:axId val="427049440"/>
      </c:lineChart>
      <c:catAx>
        <c:axId val="83230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ysClr val="windowText" lastClr="000000"/>
                    </a:solidFill>
                  </a:rPr>
                  <a:t>Volkszählungsjahr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2299584"/>
        <c:crosses val="autoZero"/>
        <c:auto val="0"/>
        <c:lblAlgn val="ctr"/>
        <c:lblOffset val="100"/>
        <c:noMultiLvlLbl val="0"/>
      </c:catAx>
      <c:valAx>
        <c:axId val="83229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ysClr val="windowText" lastClr="000000"/>
                    </a:solidFill>
                  </a:rPr>
                  <a:t>Einwohnerzahl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2302464"/>
        <c:crosses val="autoZero"/>
        <c:crossBetween val="between"/>
      </c:valAx>
      <c:valAx>
        <c:axId val="4270494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Einwohnerzahl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767280"/>
        <c:crosses val="max"/>
        <c:crossBetween val="between"/>
      </c:valAx>
      <c:catAx>
        <c:axId val="142767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27049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947304057459484E-2"/>
          <c:y val="0.79599087310794858"/>
          <c:w val="0.76805802567935444"/>
          <c:h val="0.149972797459356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b="1">
                <a:solidFill>
                  <a:sysClr val="windowText" lastClr="000000"/>
                </a:solidFill>
              </a:rPr>
              <a:t>Bevölkerungsentwicklung von Flachau, Altenmarkt/</a:t>
            </a:r>
            <a:r>
              <a:rPr lang="de-AT" b="1" baseline="0">
                <a:solidFill>
                  <a:sysClr val="windowText" lastClr="000000"/>
                </a:solidFill>
              </a:rPr>
              <a:t>Pg. &amp;</a:t>
            </a:r>
          </a:p>
          <a:p>
            <a:pPr>
              <a:defRPr/>
            </a:pPr>
            <a:r>
              <a:rPr lang="de-AT" b="1" baseline="0">
                <a:solidFill>
                  <a:sysClr val="windowText" lastClr="000000"/>
                </a:solidFill>
              </a:rPr>
              <a:t> St. Johann/Pg</a:t>
            </a:r>
            <a:endParaRPr lang="de-AT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'Diagrammgestaltung E'!$F$3</c:f>
              <c:strCache>
                <c:ptCount val="1"/>
                <c:pt idx="0">
                  <c:v>relative Entwicklung
in Prozent%
Flachau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'Diagrammgestaltung E'!$A$4:$A$18</c:f>
              <c:numCache>
                <c:formatCode>0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cat>
          <c:val>
            <c:numRef>
              <c:f>'Diagrammgestaltung E'!$F$4:$F$18</c:f>
              <c:numCache>
                <c:formatCode>0%</c:formatCode>
                <c:ptCount val="15"/>
                <c:pt idx="0">
                  <c:v>0.44514925373134329</c:v>
                </c:pt>
                <c:pt idx="1">
                  <c:v>0.47089552238805971</c:v>
                </c:pt>
                <c:pt idx="2">
                  <c:v>0.44888059701492539</c:v>
                </c:pt>
                <c:pt idx="3">
                  <c:v>0.42723880597014924</c:v>
                </c:pt>
                <c:pt idx="4">
                  <c:v>0.43246268656716419</c:v>
                </c:pt>
                <c:pt idx="5">
                  <c:v>0.41940298507462687</c:v>
                </c:pt>
                <c:pt idx="6">
                  <c:v>0.44365671641791044</c:v>
                </c:pt>
                <c:pt idx="7">
                  <c:v>0.44104477611940296</c:v>
                </c:pt>
                <c:pt idx="8">
                  <c:v>0.52873134328358207</c:v>
                </c:pt>
                <c:pt idx="9">
                  <c:v>0.51417910447761195</c:v>
                </c:pt>
                <c:pt idx="10">
                  <c:v>0.59850746268656718</c:v>
                </c:pt>
                <c:pt idx="11">
                  <c:v>0.70597014925373136</c:v>
                </c:pt>
                <c:pt idx="12">
                  <c:v>0.82462686567164178</c:v>
                </c:pt>
                <c:pt idx="13">
                  <c:v>0.97947761194029848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B-4037-8D1F-10BBD7008150}"/>
            </c:ext>
          </c:extLst>
        </c:ser>
        <c:ser>
          <c:idx val="1"/>
          <c:order val="1"/>
          <c:tx>
            <c:strRef>
              <c:f>'Diagrammgestaltung E'!$G$3</c:f>
              <c:strCache>
                <c:ptCount val="1"/>
                <c:pt idx="0">
                  <c:v>relative Entwicklung
in Prozent%
Altenmarkt im Pongau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'Diagrammgestaltung E'!$A$4:$A$18</c:f>
              <c:numCache>
                <c:formatCode>0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cat>
          <c:val>
            <c:numRef>
              <c:f>'Diagrammgestaltung E'!$G$4:$G$18</c:f>
              <c:numCache>
                <c:formatCode>0%</c:formatCode>
                <c:ptCount val="15"/>
                <c:pt idx="0">
                  <c:v>0.27721179624664877</c:v>
                </c:pt>
                <c:pt idx="1">
                  <c:v>0.29249329758713138</c:v>
                </c:pt>
                <c:pt idx="2">
                  <c:v>0.28257372654155494</c:v>
                </c:pt>
                <c:pt idx="3">
                  <c:v>0.28793565683646111</c:v>
                </c:pt>
                <c:pt idx="4">
                  <c:v>0.30509383378016086</c:v>
                </c:pt>
                <c:pt idx="5">
                  <c:v>0.28766756032171581</c:v>
                </c:pt>
                <c:pt idx="6">
                  <c:v>0.33914209115281502</c:v>
                </c:pt>
                <c:pt idx="7">
                  <c:v>0.35549597855227882</c:v>
                </c:pt>
                <c:pt idx="8">
                  <c:v>0.44557640750670241</c:v>
                </c:pt>
                <c:pt idx="9">
                  <c:v>0.47104557640750672</c:v>
                </c:pt>
                <c:pt idx="10">
                  <c:v>0.63860589812332436</c:v>
                </c:pt>
                <c:pt idx="11">
                  <c:v>0.73646112600536195</c:v>
                </c:pt>
                <c:pt idx="12">
                  <c:v>0.81662198391420915</c:v>
                </c:pt>
                <c:pt idx="13">
                  <c:v>0.93458445040214477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1B-4037-8D1F-10BBD7008150}"/>
            </c:ext>
          </c:extLst>
        </c:ser>
        <c:ser>
          <c:idx val="2"/>
          <c:order val="2"/>
          <c:tx>
            <c:strRef>
              <c:f>'Diagrammgestaltung E'!$H$3</c:f>
              <c:strCache>
                <c:ptCount val="1"/>
                <c:pt idx="0">
                  <c:v>relative Entwicklung
in Prozent%
St. Johann im Pongau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'Diagrammgestaltung E'!$A$4:$A$18</c:f>
              <c:numCache>
                <c:formatCode>0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cat>
          <c:val>
            <c:numRef>
              <c:f>'Diagrammgestaltung E'!$H$4:$H$18</c:f>
              <c:numCache>
                <c:formatCode>0%</c:formatCode>
                <c:ptCount val="15"/>
                <c:pt idx="0">
                  <c:v>0.27883716582538792</c:v>
                </c:pt>
                <c:pt idx="1">
                  <c:v>0.30342120022434099</c:v>
                </c:pt>
                <c:pt idx="2">
                  <c:v>0.29341933071602166</c:v>
                </c:pt>
                <c:pt idx="3">
                  <c:v>0.29603664236305849</c:v>
                </c:pt>
                <c:pt idx="4">
                  <c:v>0.33137034959805572</c:v>
                </c:pt>
                <c:pt idx="5">
                  <c:v>0.32379884090484201</c:v>
                </c:pt>
                <c:pt idx="6">
                  <c:v>0.34782202280800151</c:v>
                </c:pt>
                <c:pt idx="7">
                  <c:v>0.36576930267339691</c:v>
                </c:pt>
                <c:pt idx="8">
                  <c:v>0.49523275378575432</c:v>
                </c:pt>
                <c:pt idx="9">
                  <c:v>0.5400074780332772</c:v>
                </c:pt>
                <c:pt idx="10">
                  <c:v>0.61282482707048047</c:v>
                </c:pt>
                <c:pt idx="11">
                  <c:v>0.71789119461581608</c:v>
                </c:pt>
                <c:pt idx="12">
                  <c:v>0.8277248083753973</c:v>
                </c:pt>
                <c:pt idx="13">
                  <c:v>0.95905776780706675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1B-4037-8D1F-10BBD7008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327920"/>
        <c:axId val="192325040"/>
      </c:barChart>
      <c:catAx>
        <c:axId val="19232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ysClr val="windowText" lastClr="000000"/>
                    </a:solidFill>
                  </a:rPr>
                  <a:t>Volkszahlungsjahr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325040"/>
        <c:crosses val="autoZero"/>
        <c:auto val="1"/>
        <c:lblAlgn val="ctr"/>
        <c:lblOffset val="100"/>
        <c:noMultiLvlLbl val="0"/>
      </c:catAx>
      <c:valAx>
        <c:axId val="19232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ysClr val="windowText" lastClr="000000"/>
                    </a:solidFill>
                  </a:rPr>
                  <a:t>Einwohnerzahl in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32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337087087087089E-2"/>
          <c:y val="0.79996052631578951"/>
          <c:w val="0.83236351706036749"/>
          <c:h val="0.155672936716243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Bevölkerungsdichte der Bezirke Salzburgs</a:t>
            </a:r>
          </a:p>
        </c:rich>
      </c:tx>
      <c:layout>
        <c:manualLayout>
          <c:xMode val="edge"/>
          <c:yMode val="edge"/>
          <c:x val="0.1828748906386701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'Diagrammgestaltung F'!$B$8</c:f>
              <c:strCache>
                <c:ptCount val="1"/>
                <c:pt idx="0">
                  <c:v>Bevölkerungsdichte
(=Bevölkerung/Fläche)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'Diagrammgestaltung F'!$A$9:$A$14</c:f>
              <c:strCache>
                <c:ptCount val="6"/>
                <c:pt idx="0">
                  <c:v>Salzburg (Stadt)</c:v>
                </c:pt>
                <c:pt idx="1">
                  <c:v>Hallein</c:v>
                </c:pt>
                <c:pt idx="2">
                  <c:v>Salzburg Umgebung</c:v>
                </c:pt>
                <c:pt idx="3">
                  <c:v>St. Johann im Pongau</c:v>
                </c:pt>
                <c:pt idx="4">
                  <c:v>Tamsweg</c:v>
                </c:pt>
                <c:pt idx="5">
                  <c:v>Zell am See</c:v>
                </c:pt>
              </c:strCache>
            </c:strRef>
          </c:cat>
          <c:val>
            <c:numRef>
              <c:f>'Diagrammgestaltung F'!$B$9:$B$14</c:f>
              <c:numCache>
                <c:formatCode>0</c:formatCode>
                <c:ptCount val="6"/>
                <c:pt idx="0">
                  <c:v>2213.1322364411944</c:v>
                </c:pt>
                <c:pt idx="1">
                  <c:v>86.258696790603722</c:v>
                </c:pt>
                <c:pt idx="2">
                  <c:v>59.617083333333333</c:v>
                </c:pt>
                <c:pt idx="3">
                  <c:v>44.513692270005755</c:v>
                </c:pt>
                <c:pt idx="4">
                  <c:v>20.106899426273721</c:v>
                </c:pt>
                <c:pt idx="5">
                  <c:v>31.965832030199881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6-4B36-BF64-7564242ED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390624"/>
        <c:axId val="915391104"/>
      </c:barChart>
      <c:catAx>
        <c:axId val="915390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chemeClr val="tx1"/>
                    </a:solidFill>
                  </a:rPr>
                  <a:t>Bezirke Salzburgs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15391104"/>
        <c:crosses val="autoZero"/>
        <c:auto val="1"/>
        <c:lblAlgn val="ctr"/>
        <c:lblOffset val="100"/>
        <c:noMultiLvlLbl val="0"/>
      </c:catAx>
      <c:valAx>
        <c:axId val="915391104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de-AT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Bevölkerungsdichte/km2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de-AT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de-AT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lang="de-AT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1539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Spannweite der Lufttemperatur pro Monat (1961-1992)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'Diagrammgestaltung G'!$D$6</c:f>
              <c:strCache>
                <c:ptCount val="1"/>
                <c:pt idx="0">
                  <c:v>Spannweite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'Diagrammgestaltung G'!$A$7:$A$18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'Diagrammgestaltung G'!$D$7:$D$18</c:f>
              <c:numCache>
                <c:formatCode>0.0</c:formatCode>
                <c:ptCount val="12"/>
                <c:pt idx="0">
                  <c:v>45.6</c:v>
                </c:pt>
                <c:pt idx="1">
                  <c:v>37.299999999999997</c:v>
                </c:pt>
                <c:pt idx="2">
                  <c:v>47.3</c:v>
                </c:pt>
                <c:pt idx="3">
                  <c:v>38.299999999999997</c:v>
                </c:pt>
                <c:pt idx="4">
                  <c:v>45.9</c:v>
                </c:pt>
                <c:pt idx="5">
                  <c:v>32.9</c:v>
                </c:pt>
                <c:pt idx="6">
                  <c:v>34.699999999999996</c:v>
                </c:pt>
                <c:pt idx="7">
                  <c:v>32.200000000000003</c:v>
                </c:pt>
                <c:pt idx="8">
                  <c:v>34.799999999999997</c:v>
                </c:pt>
                <c:pt idx="9">
                  <c:v>34.6</c:v>
                </c:pt>
                <c:pt idx="10">
                  <c:v>43.5</c:v>
                </c:pt>
                <c:pt idx="11">
                  <c:v>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2-4140-BD36-BB8B60006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399808"/>
        <c:axId val="915401248"/>
      </c:barChart>
      <c:catAx>
        <c:axId val="915399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Monate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15401248"/>
        <c:crosses val="autoZero"/>
        <c:auto val="1"/>
        <c:lblAlgn val="ctr"/>
        <c:lblOffset val="100"/>
        <c:noMultiLvlLbl val="0"/>
      </c:catAx>
      <c:valAx>
        <c:axId val="91540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ysClr val="windowText" lastClr="000000"/>
                    </a:solidFill>
                  </a:rPr>
                  <a:t>Spannweite</a:t>
                </a:r>
                <a:r>
                  <a:rPr lang="de-AT" baseline="0">
                    <a:solidFill>
                      <a:sysClr val="windowText" lastClr="000000"/>
                    </a:solidFill>
                  </a:rPr>
                  <a:t> der Temperatur</a:t>
                </a:r>
                <a:endParaRPr lang="de-AT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441749228852828E-2"/>
              <c:y val="0.19191993762287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1539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sz="1200" b="1" i="0" u="none" strike="noStrike" baseline="0">
                <a:solidFill>
                  <a:schemeClr val="tx1"/>
                </a:solidFill>
              </a:rPr>
              <a:t>Klimadiagramm nach Walther-Lieth: Monatsmitteltemperatur und Monatsniederschlag</a:t>
            </a:r>
            <a:endParaRPr lang="de-AT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'Diagramgestalltung H'!$B$4</c:f>
              <c:strCache>
                <c:ptCount val="1"/>
                <c:pt idx="0">
                  <c:v>Monatsmittel-
temperatur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'Diagramgestalltung H'!$A$5:$A$16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'Diagramgestalltung H'!$B$5:$B$16</c:f>
              <c:numCache>
                <c:formatCode>0.0</c:formatCode>
                <c:ptCount val="12"/>
                <c:pt idx="0">
                  <c:v>-5.0999999999999996</c:v>
                </c:pt>
                <c:pt idx="1">
                  <c:v>-3.3</c:v>
                </c:pt>
                <c:pt idx="2">
                  <c:v>0.7</c:v>
                </c:pt>
                <c:pt idx="3">
                  <c:v>5.0999999999999996</c:v>
                </c:pt>
                <c:pt idx="4">
                  <c:v>10</c:v>
                </c:pt>
                <c:pt idx="5">
                  <c:v>13.1</c:v>
                </c:pt>
                <c:pt idx="6">
                  <c:v>15</c:v>
                </c:pt>
                <c:pt idx="7">
                  <c:v>14.5</c:v>
                </c:pt>
                <c:pt idx="8">
                  <c:v>11.4</c:v>
                </c:pt>
                <c:pt idx="9">
                  <c:v>6.5</c:v>
                </c:pt>
                <c:pt idx="10">
                  <c:v>0.3</c:v>
                </c:pt>
                <c:pt idx="11">
                  <c:v>-4.4000000000000004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4-491B-943D-053FDE08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1581776"/>
        <c:axId val="491582256"/>
      </c:barChart>
      <c:lineChart>
        <c:grouping val="standard"/>
        <c:varyColors val="0"/>
        <c:ser>
          <c:idx val="1"/>
          <c:order val="1"/>
          <c:tx>
            <c:strRef>
              <c:f>'Diagramgestalltung H'!$C$4</c:f>
              <c:strCache>
                <c:ptCount val="1"/>
                <c:pt idx="0">
                  <c:v>Monats
niederschlag in mm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'Diagramgestalltung H'!$A$5:$A$16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'Diagramgestalltung H'!$C$5:$C$16</c:f>
              <c:numCache>
                <c:formatCode>0</c:formatCode>
                <c:ptCount val="12"/>
                <c:pt idx="0">
                  <c:v>80</c:v>
                </c:pt>
                <c:pt idx="1">
                  <c:v>60</c:v>
                </c:pt>
                <c:pt idx="2">
                  <c:v>62</c:v>
                </c:pt>
                <c:pt idx="3">
                  <c:v>76</c:v>
                </c:pt>
                <c:pt idx="4">
                  <c:v>110</c:v>
                </c:pt>
                <c:pt idx="5">
                  <c:v>141</c:v>
                </c:pt>
                <c:pt idx="6">
                  <c:v>155</c:v>
                </c:pt>
                <c:pt idx="7">
                  <c:v>154</c:v>
                </c:pt>
                <c:pt idx="8">
                  <c:v>97</c:v>
                </c:pt>
                <c:pt idx="9">
                  <c:v>58</c:v>
                </c:pt>
                <c:pt idx="10">
                  <c:v>70</c:v>
                </c:pt>
                <c:pt idx="11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4-491B-943D-053FDE08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949280"/>
        <c:axId val="491581296"/>
      </c:lineChart>
      <c:catAx>
        <c:axId val="491581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chemeClr val="tx1"/>
                    </a:solidFill>
                  </a:rPr>
                  <a:t>Monate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582256"/>
        <c:crosses val="autoZero"/>
        <c:auto val="1"/>
        <c:lblAlgn val="ctr"/>
        <c:lblOffset val="100"/>
        <c:noMultiLvlLbl val="0"/>
      </c:catAx>
      <c:valAx>
        <c:axId val="49158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chemeClr val="tx1"/>
                    </a:solidFill>
                  </a:rPr>
                  <a:t>Temperatur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581776"/>
        <c:crosses val="autoZero"/>
        <c:crossBetween val="between"/>
      </c:valAx>
      <c:valAx>
        <c:axId val="4915812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chemeClr val="tx1"/>
                    </a:solidFill>
                  </a:rPr>
                  <a:t>Niederschlag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1949280"/>
        <c:crosses val="max"/>
        <c:crossBetween val="between"/>
      </c:valAx>
      <c:catAx>
        <c:axId val="83194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1581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56858271819722"/>
          <c:y val="0.84853847076222066"/>
          <c:w val="0.43056316240824249"/>
          <c:h val="0.119742119613689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b="1">
                <a:solidFill>
                  <a:schemeClr val="tx1"/>
                </a:solidFill>
              </a:rPr>
              <a:t>Verteilung</a:t>
            </a:r>
            <a:r>
              <a:rPr lang="de-AT" b="1" baseline="0">
                <a:solidFill>
                  <a:schemeClr val="tx1"/>
                </a:solidFill>
              </a:rPr>
              <a:t> der heiteren, trüben und Nebeltage pro Monat</a:t>
            </a:r>
            <a:endParaRPr lang="de-AT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'Diagrammgestaltung I'!$B$4</c:f>
              <c:strCache>
                <c:ptCount val="1"/>
                <c:pt idx="0">
                  <c:v>Heitere 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'Diagrammgestaltung I'!$A$5:$A$16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'Diagrammgestaltung I'!$B$5:$B$16</c:f>
              <c:numCache>
                <c:formatCode>0</c:formatCode>
                <c:ptCount val="12"/>
                <c:pt idx="0" formatCode="General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1-4298-8D2B-548D7E840BFB}"/>
            </c:ext>
          </c:extLst>
        </c:ser>
        <c:ser>
          <c:idx val="1"/>
          <c:order val="1"/>
          <c:tx>
            <c:strRef>
              <c:f>'Diagrammgestaltung I'!$C$4</c:f>
              <c:strCache>
                <c:ptCount val="1"/>
                <c:pt idx="0">
                  <c:v>Trübe Tage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'Diagrammgestaltung I'!$A$5:$A$16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'Diagrammgestaltung I'!$C$5:$C$16</c:f>
              <c:numCache>
                <c:formatCode>0</c:formatCode>
                <c:ptCount val="12"/>
                <c:pt idx="0" formatCode="General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12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15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1-4298-8D2B-548D7E840BFB}"/>
            </c:ext>
          </c:extLst>
        </c:ser>
        <c:ser>
          <c:idx val="2"/>
          <c:order val="2"/>
          <c:tx>
            <c:strRef>
              <c:f>'Diagrammgestaltung I'!$D$4</c:f>
              <c:strCache>
                <c:ptCount val="1"/>
                <c:pt idx="0">
                  <c:v>Nebeltage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'Diagrammgestaltung I'!$A$5:$A$16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'Diagrammgestaltung I'!$D$5:$D$16</c:f>
              <c:numCache>
                <c:formatCode>0</c:formatCode>
                <c:ptCount val="12"/>
                <c:pt idx="0" formatCode="General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1-4298-8D2B-548D7E84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3264320"/>
        <c:axId val="513264800"/>
      </c:barChart>
      <c:catAx>
        <c:axId val="513264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chemeClr val="tx1"/>
                    </a:solidFill>
                  </a:rPr>
                  <a:t>Monate</a:t>
                </a:r>
              </a:p>
            </c:rich>
          </c:tx>
          <c:layout>
            <c:manualLayout>
              <c:xMode val="edge"/>
              <c:yMode val="edge"/>
              <c:x val="0.46190259828467306"/>
              <c:y val="0.75424675942352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264800"/>
        <c:crosses val="autoZero"/>
        <c:auto val="1"/>
        <c:lblAlgn val="ctr"/>
        <c:lblOffset val="100"/>
        <c:noMultiLvlLbl val="0"/>
      </c:catAx>
      <c:valAx>
        <c:axId val="51326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>
                    <a:solidFill>
                      <a:schemeClr val="tx1"/>
                    </a:solidFill>
                  </a:rPr>
                  <a:t>Anzahl der 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26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92667937626178"/>
          <c:y val="0.83940510791855716"/>
          <c:w val="0.44226561804700054"/>
          <c:h val="6.4717614996112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</xdr:colOff>
      <xdr:row>3</xdr:row>
      <xdr:rowOff>314324</xdr:rowOff>
    </xdr:from>
    <xdr:to>
      <xdr:col>11</xdr:col>
      <xdr:colOff>31749</xdr:colOff>
      <xdr:row>21</xdr:row>
      <xdr:rowOff>184149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42123A6-1E08-6695-00AA-6CB41B59D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0.78217</cdr:x>
      <cdr:y>0.81928</cdr:y>
    </cdr:from>
    <cdr:to>
      <cdr:x>0.99768</cdr:x>
      <cdr:y>0.96106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B785491-818B-8B1B-4F28-9EAD8567F0C1}"/>
            </a:ext>
          </a:extLst>
        </cdr:cNvPr>
        <cdr:cNvSpPr txBox="1"/>
      </cdr:nvSpPr>
      <cdr:spPr>
        <a:xfrm xmlns:a="http://schemas.openxmlformats.org/drawingml/2006/main">
          <a:off x="5549763" y="3042975"/>
          <a:ext cx="1529126" cy="526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AT" sz="600"/>
            <a:t>Quelle: Statistik Austria,</a:t>
          </a:r>
          <a:r>
            <a:rPr lang="de-AT" sz="600" baseline="0"/>
            <a:t> </a:t>
          </a:r>
        </a:p>
        <a:p xmlns:a="http://schemas.openxmlformats.org/drawingml/2006/main">
          <a:r>
            <a:rPr lang="de-AT" sz="600"/>
            <a:t>Volkszählung (2011)</a:t>
          </a:r>
        </a:p>
        <a:p xmlns:a="http://schemas.openxmlformats.org/drawingml/2006/main">
          <a:r>
            <a:rPr lang="de-AT" sz="600"/>
            <a:t>Entwurf und Zeichnung: Magdalena </a:t>
          </a:r>
        </a:p>
        <a:p xmlns:a="http://schemas.openxmlformats.org/drawingml/2006/main">
          <a:r>
            <a:rPr lang="de-AT" sz="600"/>
            <a:t>Rettensteiner (2024)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8</xdr:row>
      <xdr:rowOff>3174</xdr:rowOff>
    </xdr:from>
    <xdr:to>
      <xdr:col>7</xdr:col>
      <xdr:colOff>12699</xdr:colOff>
      <xdr:row>25</xdr:row>
      <xdr:rowOff>6349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9B71460-4574-EEA7-15C4-49AF3302C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</cdr:x>
      <cdr:y>0.33333</cdr:y>
    </cdr:from>
    <cdr:to>
      <cdr:x>0.6</cdr:x>
      <cdr:y>0.66667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005BD0C-26EA-535A-30E4-6D148F14DBE5}"/>
            </a:ext>
          </a:extLst>
        </cdr:cNvPr>
        <cdr:cNvSpPr txBox="1"/>
      </cdr:nvSpPr>
      <cdr:spPr>
        <a:xfrm xmlns:a="http://schemas.openxmlformats.org/drawingml/2006/main">
          <a:off x="1828800" y="9144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0.65658</cdr:x>
      <cdr:y>0.83992</cdr:y>
    </cdr:from>
    <cdr:to>
      <cdr:x>0.9956</cdr:x>
      <cdr:y>1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C846CB8-75E2-D8DB-5A77-BF36DAA2C13D}"/>
            </a:ext>
          </a:extLst>
        </cdr:cNvPr>
        <cdr:cNvSpPr txBox="1"/>
      </cdr:nvSpPr>
      <cdr:spPr>
        <a:xfrm xmlns:a="http://schemas.openxmlformats.org/drawingml/2006/main">
          <a:off x="3787776" y="2632075"/>
          <a:ext cx="1955799" cy="501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AT" sz="800"/>
            <a:t>Quelle: Statistik</a:t>
          </a:r>
          <a:r>
            <a:rPr lang="de-AT" sz="800" baseline="0"/>
            <a:t> Austria, Volkszählung (2011)</a:t>
          </a:r>
        </a:p>
        <a:p xmlns:a="http://schemas.openxmlformats.org/drawingml/2006/main">
          <a:r>
            <a:rPr lang="de-AT" sz="800" baseline="0"/>
            <a:t>Entwurf und Zeichnung: Magdalena </a:t>
          </a:r>
        </a:p>
        <a:p xmlns:a="http://schemas.openxmlformats.org/drawingml/2006/main">
          <a:r>
            <a:rPr lang="de-AT" sz="800" baseline="0"/>
            <a:t>Rettensteiner (2024)</a:t>
          </a:r>
          <a:endParaRPr lang="de-AT" sz="8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7471</xdr:colOff>
      <xdr:row>5</xdr:row>
      <xdr:rowOff>6723</xdr:rowOff>
    </xdr:from>
    <xdr:to>
      <xdr:col>11</xdr:col>
      <xdr:colOff>874058</xdr:colOff>
      <xdr:row>22</xdr:row>
      <xdr:rowOff>14941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8FF4E7E-EF04-223D-6365-8BB297ADA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0.00243</cdr:x>
      <cdr:y>0.83337</cdr:y>
    </cdr:from>
    <cdr:to>
      <cdr:x>0.46966</cdr:x>
      <cdr:y>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2FA9D1D0-C925-8376-744F-E6878460C001}"/>
            </a:ext>
          </a:extLst>
        </cdr:cNvPr>
        <cdr:cNvSpPr txBox="1"/>
      </cdr:nvSpPr>
      <cdr:spPr>
        <a:xfrm xmlns:a="http://schemas.openxmlformats.org/drawingml/2006/main">
          <a:off x="14947" y="2652807"/>
          <a:ext cx="2876170" cy="530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AT" sz="900"/>
            <a:t>Quelle: Zentralanstalt für Meteorologie</a:t>
          </a:r>
        </a:p>
        <a:p xmlns:a="http://schemas.openxmlformats.org/drawingml/2006/main">
          <a:r>
            <a:rPr lang="de-AT" sz="900" baseline="0"/>
            <a:t> und Geodynamik (2001), Klimadaten Österreichs</a:t>
          </a:r>
          <a:r>
            <a:rPr lang="de-AT" sz="900"/>
            <a:t> </a:t>
          </a:r>
        </a:p>
        <a:p xmlns:a="http://schemas.openxmlformats.org/drawingml/2006/main">
          <a:r>
            <a:rPr lang="de-AT" sz="900"/>
            <a:t> Entwurf</a:t>
          </a:r>
          <a:r>
            <a:rPr lang="de-AT" sz="900" baseline="0"/>
            <a:t> und Zeichnung: Magdalena Rettensteiner (2024)</a:t>
          </a:r>
          <a:endParaRPr lang="de-AT" sz="9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</xdr:colOff>
      <xdr:row>3</xdr:row>
      <xdr:rowOff>9524</xdr:rowOff>
    </xdr:from>
    <xdr:to>
      <xdr:col>11</xdr:col>
      <xdr:colOff>761999</xdr:colOff>
      <xdr:row>18</xdr:row>
      <xdr:rowOff>6349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2EB2809-5D58-36B8-B953-EFD7C4501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</cdr:x>
      <cdr:y>0.66667</cdr:y>
    </cdr:from>
    <cdr:to>
      <cdr:x>1</cdr:x>
      <cdr:y>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7C80D3-958E-D3DA-13A8-66A823E197EF}"/>
            </a:ext>
          </a:extLst>
        </cdr:cNvPr>
        <cdr:cNvSpPr txBox="1"/>
      </cdr:nvSpPr>
      <cdr:spPr>
        <a:xfrm xmlns:a="http://schemas.openxmlformats.org/drawingml/2006/main">
          <a:off x="3787775" y="2428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0.61438</cdr:x>
      <cdr:y>0.83681</cdr:y>
    </cdr:from>
    <cdr:to>
      <cdr:x>0.99687</cdr:x>
      <cdr:y>0.97808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46BC7F77-3F57-1BC0-B9A4-0BDDB20027BB}"/>
            </a:ext>
          </a:extLst>
        </cdr:cNvPr>
        <cdr:cNvSpPr txBox="1"/>
      </cdr:nvSpPr>
      <cdr:spPr>
        <a:xfrm xmlns:a="http://schemas.openxmlformats.org/drawingml/2006/main">
          <a:off x="3743332" y="2606391"/>
          <a:ext cx="2330444" cy="440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AT" sz="700">
              <a:effectLst/>
              <a:latin typeface="+mn-lt"/>
              <a:ea typeface="+mn-ea"/>
              <a:cs typeface="+mn-cs"/>
            </a:rPr>
            <a:t>Quelle: Zentralanstalt für Meteorologie</a:t>
          </a:r>
          <a:endParaRPr lang="de-AT" sz="300">
            <a:effectLst/>
          </a:endParaRPr>
        </a:p>
        <a:p xmlns:a="http://schemas.openxmlformats.org/drawingml/2006/main">
          <a:r>
            <a:rPr lang="de-AT" sz="700" baseline="0">
              <a:effectLst/>
              <a:latin typeface="+mn-lt"/>
              <a:ea typeface="+mn-ea"/>
              <a:cs typeface="+mn-cs"/>
            </a:rPr>
            <a:t> und Geodynamik (2001), Klimadaten Österreichs, Radstadt</a:t>
          </a:r>
          <a:endParaRPr lang="de-AT" sz="300">
            <a:effectLst/>
          </a:endParaRPr>
        </a:p>
        <a:p xmlns:a="http://schemas.openxmlformats.org/drawingml/2006/main">
          <a:r>
            <a:rPr lang="de-AT" sz="700" baseline="0">
              <a:effectLst/>
              <a:latin typeface="+mn-lt"/>
              <a:ea typeface="+mn-ea"/>
              <a:cs typeface="+mn-cs"/>
            </a:rPr>
            <a:t>Entwurf und Zeichnung: Magdalena Rettensteiner (2024)</a:t>
          </a:r>
          <a:r>
            <a:rPr lang="de-AT" sz="700">
              <a:effectLst/>
              <a:latin typeface="+mn-lt"/>
              <a:ea typeface="+mn-ea"/>
              <a:cs typeface="+mn-cs"/>
            </a:rPr>
            <a:t> </a:t>
          </a:r>
          <a:endParaRPr lang="de-AT" sz="300">
            <a:effectLst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3174</xdr:colOff>
      <xdr:row>2</xdr:row>
      <xdr:rowOff>180974</xdr:rowOff>
    </xdr:from>
    <xdr:to>
      <xdr:col>12</xdr:col>
      <xdr:colOff>6349</xdr:colOff>
      <xdr:row>20</xdr:row>
      <xdr:rowOff>177799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F51C34C-3A38-904A-13EF-B5C9225CD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0.8744</cdr:y>
    </cdr:from>
    <cdr:to>
      <cdr:x>1</cdr:x>
      <cdr:y>0.99996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9566880-2AAB-6359-A840-AF9612E498B6}"/>
            </a:ext>
          </a:extLst>
        </cdr:cNvPr>
        <cdr:cNvSpPr txBox="1"/>
      </cdr:nvSpPr>
      <cdr:spPr>
        <a:xfrm xmlns:a="http://schemas.openxmlformats.org/drawingml/2006/main">
          <a:off x="2701926" y="2895597"/>
          <a:ext cx="2635249" cy="415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AT" sz="800"/>
            <a:t>Quelle: Zentralanstalt für Meteorologie</a:t>
          </a:r>
        </a:p>
        <a:p xmlns:a="http://schemas.openxmlformats.org/drawingml/2006/main">
          <a:r>
            <a:rPr lang="de-AT" sz="800" baseline="0"/>
            <a:t> und Geodynamik (2001), Klimadaten Österreichs, Salzburg</a:t>
          </a:r>
        </a:p>
        <a:p xmlns:a="http://schemas.openxmlformats.org/drawingml/2006/main">
          <a:r>
            <a:rPr lang="de-AT" sz="800" baseline="0"/>
            <a:t>Entwurf und Zeichnung: Magdalena Rettensteiner (2024)</a:t>
          </a:r>
          <a:r>
            <a:rPr lang="de-AT" sz="800"/>
            <a:t> </a:t>
          </a:r>
        </a:p>
        <a:p xmlns:a="http://schemas.openxmlformats.org/drawingml/2006/main">
          <a:r>
            <a:rPr lang="de-AT" sz="800"/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1152524</xdr:colOff>
      <xdr:row>10</xdr:row>
      <xdr:rowOff>9524</xdr:rowOff>
    </xdr:from>
    <xdr:to>
      <xdr:col>4</xdr:col>
      <xdr:colOff>869949</xdr:colOff>
      <xdr:row>29</xdr:row>
      <xdr:rowOff>12699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5F8EF82-A008-28A8-1566-C7D82059E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0.86986</cdr:y>
    </cdr:from>
    <cdr:to>
      <cdr:x>0.40007</cdr:x>
      <cdr:y>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44404C9C-BCF7-8896-B3C1-BAB2679A453C}"/>
            </a:ext>
          </a:extLst>
        </cdr:cNvPr>
        <cdr:cNvSpPr txBox="1"/>
      </cdr:nvSpPr>
      <cdr:spPr>
        <a:xfrm xmlns:a="http://schemas.openxmlformats.org/drawingml/2006/main">
          <a:off x="0" y="2886076"/>
          <a:ext cx="2145393" cy="431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AT" sz="700"/>
            <a:t>Quelle</a:t>
          </a:r>
          <a:r>
            <a:rPr lang="de-AT" sz="700" baseline="0"/>
            <a:t>: Statistik Austria, </a:t>
          </a:r>
        </a:p>
        <a:p xmlns:a="http://schemas.openxmlformats.org/drawingml/2006/main">
          <a:r>
            <a:rPr lang="de-AT" sz="700" baseline="0"/>
            <a:t>Volkszählung (2011)</a:t>
          </a:r>
        </a:p>
        <a:p xmlns:a="http://schemas.openxmlformats.org/drawingml/2006/main">
          <a:r>
            <a:rPr lang="de-AT" sz="700" baseline="0"/>
            <a:t>Entwurf und Zeichnung: Magdalena Rettensteiner (2024)</a:t>
          </a:r>
          <a:endParaRPr lang="de-AT" sz="7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0.51312</cdr:x>
      <cdr:y>0.90934</cdr:y>
    </cdr:from>
    <cdr:to>
      <cdr:x>1</cdr:x>
      <cdr:y>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027201D6-1B5E-503B-BF4C-0DB0269D67AD}"/>
            </a:ext>
          </a:extLst>
        </cdr:cNvPr>
        <cdr:cNvSpPr txBox="1"/>
      </cdr:nvSpPr>
      <cdr:spPr>
        <a:xfrm xmlns:a="http://schemas.openxmlformats.org/drawingml/2006/main">
          <a:off x="2670176" y="3184526"/>
          <a:ext cx="2533649" cy="317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AT" sz="800"/>
            <a:t>Entwurf und Zeichnung:</a:t>
          </a:r>
          <a:r>
            <a:rPr lang="de-AT" sz="800" baseline="0"/>
            <a:t> Magdalena Rettensteiner (2024)</a:t>
          </a:r>
          <a:endParaRPr lang="de-AT" sz="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6827</xdr:colOff>
      <xdr:row>2</xdr:row>
      <xdr:rowOff>7648</xdr:rowOff>
    </xdr:from>
    <xdr:to>
      <xdr:col>11</xdr:col>
      <xdr:colOff>348224</xdr:colOff>
      <xdr:row>16</xdr:row>
      <xdr:rowOff>33321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A4029EF-9774-4BBF-F409-A044D05B3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0.68289</cdr:x>
      <cdr:y>0.87022</cdr:y>
    </cdr:from>
    <cdr:to>
      <cdr:x>1</cdr:x>
      <cdr:y>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8210473-3447-91C7-D06C-50E53B63E720}"/>
            </a:ext>
          </a:extLst>
        </cdr:cNvPr>
        <cdr:cNvSpPr txBox="1"/>
      </cdr:nvSpPr>
      <cdr:spPr>
        <a:xfrm xmlns:a="http://schemas.openxmlformats.org/drawingml/2006/main">
          <a:off x="5781775" y="2387189"/>
          <a:ext cx="2684891" cy="356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AT" sz="800"/>
            <a:t>Quelle: Statistik</a:t>
          </a:r>
          <a:r>
            <a:rPr lang="de-AT" sz="800" baseline="0"/>
            <a:t> Austria &amp; Ein Blick auf die Gemeinde (2024) </a:t>
          </a:r>
        </a:p>
        <a:p xmlns:a="http://schemas.openxmlformats.org/drawingml/2006/main">
          <a:r>
            <a:rPr lang="de-AT" sz="800" baseline="0"/>
            <a:t>Entwurf und Zeichnung: Magdalena Rettensteiner (2024)</a:t>
          </a:r>
          <a:endParaRPr lang="de-AT" sz="8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1089025</xdr:colOff>
      <xdr:row>7</xdr:row>
      <xdr:rowOff>9524</xdr:rowOff>
    </xdr:from>
    <xdr:to>
      <xdr:col>7</xdr:col>
      <xdr:colOff>1435101</xdr:colOff>
      <xdr:row>26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18DC047-4476-3323-1B5D-F63BADE43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0.56439</cdr:x>
      <cdr:y>0.87443</cdr:y>
    </cdr:from>
    <cdr:to>
      <cdr:x>0.9764</cdr:x>
      <cdr:y>0.98908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FC64C5B-1CF9-3049-2D58-8F0611CCB690}"/>
            </a:ext>
          </a:extLst>
        </cdr:cNvPr>
        <cdr:cNvSpPr txBox="1"/>
      </cdr:nvSpPr>
      <cdr:spPr>
        <a:xfrm xmlns:a="http://schemas.openxmlformats.org/drawingml/2006/main">
          <a:off x="3492499" y="3051163"/>
          <a:ext cx="2549526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AT" sz="800"/>
            <a:t>Quelle: Statistik </a:t>
          </a:r>
          <a:r>
            <a:rPr lang="de-AT" sz="800">
              <a:effectLst/>
              <a:latin typeface="+mn-lt"/>
              <a:ea typeface="+mn-ea"/>
              <a:cs typeface="+mn-cs"/>
            </a:rPr>
            <a:t>Austria, Volkszählung (2011)</a:t>
          </a:r>
        </a:p>
        <a:p xmlns:a="http://schemas.openxmlformats.org/drawingml/2006/main">
          <a:r>
            <a:rPr lang="de-AT" sz="800">
              <a:effectLst/>
              <a:latin typeface="+mn-lt"/>
              <a:ea typeface="+mn-ea"/>
              <a:cs typeface="+mn-cs"/>
            </a:rPr>
            <a:t>Entwurf</a:t>
          </a:r>
          <a:r>
            <a:rPr lang="de-AT" sz="800" baseline="0">
              <a:effectLst/>
              <a:latin typeface="+mn-lt"/>
              <a:ea typeface="+mn-ea"/>
              <a:cs typeface="+mn-cs"/>
            </a:rPr>
            <a:t> und Zeichnung: Magdalena Rettensteiner (2024)</a:t>
          </a:r>
          <a:endParaRPr lang="de-AT" sz="8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1</xdr:row>
      <xdr:rowOff>492124</xdr:rowOff>
    </xdr:from>
    <xdr:to>
      <xdr:col>11</xdr:col>
      <xdr:colOff>14270</xdr:colOff>
      <xdr:row>21</xdr:row>
      <xdr:rowOff>14269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B84E783-0664-9961-34D0-8B1030AA6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0.56363</cdr:x>
      <cdr:y>0.90458</cdr:y>
    </cdr:from>
    <cdr:to>
      <cdr:x>1</cdr:x>
      <cdr:y>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8772EAD8-BA72-8CB1-D161-4E6B02689CB2}"/>
            </a:ext>
          </a:extLst>
        </cdr:cNvPr>
        <cdr:cNvSpPr txBox="1"/>
      </cdr:nvSpPr>
      <cdr:spPr>
        <a:xfrm xmlns:a="http://schemas.openxmlformats.org/drawingml/2006/main">
          <a:off x="3934184" y="3189012"/>
          <a:ext cx="3045898" cy="336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AT" sz="700"/>
            <a:t>Quelle: Statistik</a:t>
          </a:r>
          <a:r>
            <a:rPr lang="de-AT" sz="700" baseline="0"/>
            <a:t> Austria, Volkszählung (2011) &amp; Ein Blick auf die Gemeinde (2024)</a:t>
          </a:r>
        </a:p>
        <a:p xmlns:a="http://schemas.openxmlformats.org/drawingml/2006/main">
          <a:r>
            <a:rPr lang="de-AT" sz="700"/>
            <a:t>Entwurf und Zeichnung: Magdalena</a:t>
          </a:r>
          <a:r>
            <a:rPr lang="de-AT" sz="700" baseline="0"/>
            <a:t> Rettensteiner (2024)</a:t>
          </a:r>
          <a:endParaRPr lang="de-AT" sz="7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</xdr:colOff>
      <xdr:row>21</xdr:row>
      <xdr:rowOff>9524</xdr:rowOff>
    </xdr:from>
    <xdr:to>
      <xdr:col>9</xdr:col>
      <xdr:colOff>19049</xdr:colOff>
      <xdr:row>41</xdr:row>
      <xdr:rowOff>12699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7871E961-259D-710F-488E-EFFFCD672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B407-08C0-40FD-8E14-6A8B98B53902}">
  <dimension ref="A1:E19"/>
  <sheetViews>
    <sheetView workbookViewId="0">
      <selection activeCell="B10" sqref="B10"/>
    </sheetView>
  </sheetViews>
  <sheetFormatPr baseColWidth="10" defaultRowHeight="14.5"/>
  <cols>
    <col min="1" max="1" width="16.6328125" customWidth="1"/>
    <col min="2" max="2" width="14.6328125" customWidth="1"/>
  </cols>
  <sheetData>
    <row r="1" spans="1:5" ht="18.5" thickBot="1">
      <c r="A1" s="28" t="s">
        <v>16</v>
      </c>
      <c r="B1" s="1"/>
      <c r="C1" s="1"/>
      <c r="D1" s="1"/>
      <c r="E1" s="1"/>
    </row>
    <row r="2" spans="1:5" ht="18.5" thickBot="1">
      <c r="A2" s="28" t="s">
        <v>0</v>
      </c>
      <c r="B2" s="1"/>
      <c r="C2" s="1"/>
      <c r="D2" s="1"/>
      <c r="E2" s="1"/>
    </row>
    <row r="3" spans="1:5" ht="18">
      <c r="A3" s="28"/>
      <c r="B3" s="1"/>
      <c r="C3" s="1"/>
      <c r="D3" s="1"/>
      <c r="E3" s="1"/>
    </row>
    <row r="4" spans="1:5" ht="26">
      <c r="A4" s="44" t="s">
        <v>1</v>
      </c>
      <c r="B4" s="45" t="s">
        <v>17</v>
      </c>
    </row>
    <row r="5" spans="1:5">
      <c r="A5" s="2"/>
      <c r="B5" s="3"/>
    </row>
    <row r="6" spans="1:5">
      <c r="A6" s="46" t="s">
        <v>2</v>
      </c>
      <c r="B6" s="47">
        <v>1193</v>
      </c>
    </row>
    <row r="7" spans="1:5">
      <c r="A7" s="46" t="s">
        <v>3</v>
      </c>
      <c r="B7" s="47">
        <v>1262</v>
      </c>
    </row>
    <row r="8" spans="1:5">
      <c r="A8" s="46" t="s">
        <v>4</v>
      </c>
      <c r="B8" s="47">
        <v>1203</v>
      </c>
    </row>
    <row r="9" spans="1:5">
      <c r="A9" s="46" t="s">
        <v>5</v>
      </c>
      <c r="B9" s="47">
        <v>1145</v>
      </c>
    </row>
    <row r="10" spans="1:5">
      <c r="A10" s="46" t="s">
        <v>6</v>
      </c>
      <c r="B10" s="47">
        <v>1159</v>
      </c>
    </row>
    <row r="11" spans="1:5">
      <c r="A11" s="46" t="s">
        <v>7</v>
      </c>
      <c r="B11" s="47">
        <v>1124</v>
      </c>
    </row>
    <row r="12" spans="1:5">
      <c r="A12" s="46" t="s">
        <v>8</v>
      </c>
      <c r="B12" s="47">
        <v>1189</v>
      </c>
    </row>
    <row r="13" spans="1:5">
      <c r="A13" s="46" t="s">
        <v>9</v>
      </c>
      <c r="B13" s="47">
        <v>1182</v>
      </c>
    </row>
    <row r="14" spans="1:5">
      <c r="A14" s="46" t="s">
        <v>10</v>
      </c>
      <c r="B14" s="47">
        <v>1417</v>
      </c>
    </row>
    <row r="15" spans="1:5">
      <c r="A15" s="46" t="s">
        <v>11</v>
      </c>
      <c r="B15" s="47">
        <v>1378</v>
      </c>
    </row>
    <row r="16" spans="1:5">
      <c r="A16" s="46" t="s">
        <v>12</v>
      </c>
      <c r="B16" s="47">
        <v>1604</v>
      </c>
    </row>
    <row r="17" spans="1:2">
      <c r="A17" s="46" t="s">
        <v>13</v>
      </c>
      <c r="B17" s="47">
        <v>1892</v>
      </c>
    </row>
    <row r="18" spans="1:2">
      <c r="A18" s="46" t="s">
        <v>14</v>
      </c>
      <c r="B18" s="47">
        <v>2210</v>
      </c>
    </row>
    <row r="19" spans="1:2">
      <c r="A19" s="46" t="s">
        <v>15</v>
      </c>
      <c r="B19" s="47">
        <v>2680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E541-0371-4980-A856-6EF931B11CAC}">
  <dimension ref="A1:F9"/>
  <sheetViews>
    <sheetView topLeftCell="A10" workbookViewId="0">
      <selection activeCell="F23" sqref="F23"/>
    </sheetView>
  </sheetViews>
  <sheetFormatPr baseColWidth="10" defaultRowHeight="14.5"/>
  <cols>
    <col min="1" max="1" width="40.6328125" customWidth="1"/>
    <col min="2" max="5" width="12.6328125" customWidth="1"/>
    <col min="6" max="6" width="13.6328125" customWidth="1"/>
  </cols>
  <sheetData>
    <row r="1" spans="1:6" ht="14.5" customHeight="1">
      <c r="A1" s="43" t="s">
        <v>70</v>
      </c>
      <c r="B1" s="43"/>
      <c r="C1" s="43"/>
    </row>
    <row r="2" spans="1:6" ht="14.5" customHeight="1">
      <c r="A2" s="43"/>
      <c r="B2" s="43"/>
      <c r="C2" s="43"/>
    </row>
    <row r="3" spans="1:6" ht="14.5" customHeight="1">
      <c r="B3" s="26"/>
      <c r="C3" s="26"/>
    </row>
    <row r="4" spans="1:6" ht="15.5">
      <c r="A4" s="27" t="s">
        <v>71</v>
      </c>
      <c r="B4" s="25" t="s">
        <v>73</v>
      </c>
      <c r="C4" s="25" t="s">
        <v>72</v>
      </c>
      <c r="D4" s="25" t="s">
        <v>74</v>
      </c>
      <c r="E4" s="25" t="s">
        <v>75</v>
      </c>
      <c r="F4" s="25" t="s">
        <v>76</v>
      </c>
    </row>
    <row r="5" spans="1:6">
      <c r="A5" s="4" t="s">
        <v>77</v>
      </c>
      <c r="B5" s="4">
        <v>0</v>
      </c>
      <c r="C5" s="4">
        <v>20</v>
      </c>
      <c r="D5" s="4">
        <v>40</v>
      </c>
      <c r="E5" s="4">
        <v>60</v>
      </c>
      <c r="F5" s="4">
        <v>100</v>
      </c>
    </row>
    <row r="6" spans="1:6">
      <c r="A6" s="4" t="s">
        <v>79</v>
      </c>
      <c r="B6" s="4">
        <v>0</v>
      </c>
      <c r="C6" s="4">
        <v>20</v>
      </c>
      <c r="D6" s="4">
        <v>40</v>
      </c>
      <c r="E6" s="4">
        <v>60</v>
      </c>
      <c r="F6" s="4">
        <v>100</v>
      </c>
    </row>
    <row r="7" spans="1:6" ht="29">
      <c r="A7" s="7" t="s">
        <v>81</v>
      </c>
      <c r="B7" s="4">
        <v>0</v>
      </c>
      <c r="C7" s="4">
        <v>20</v>
      </c>
      <c r="D7" s="4">
        <v>40</v>
      </c>
      <c r="E7" s="4">
        <v>60</v>
      </c>
      <c r="F7" s="4">
        <v>100</v>
      </c>
    </row>
    <row r="8" spans="1:6">
      <c r="A8" s="4" t="s">
        <v>78</v>
      </c>
      <c r="B8" s="4">
        <v>0</v>
      </c>
      <c r="C8" s="4">
        <v>20</v>
      </c>
      <c r="D8" s="4">
        <v>40</v>
      </c>
      <c r="E8" s="4">
        <v>60</v>
      </c>
      <c r="F8" s="4">
        <v>100</v>
      </c>
    </row>
    <row r="9" spans="1:6">
      <c r="A9" s="4" t="s">
        <v>80</v>
      </c>
      <c r="B9" s="4">
        <v>0</v>
      </c>
      <c r="C9" s="4">
        <v>20</v>
      </c>
      <c r="D9" s="4">
        <v>40</v>
      </c>
      <c r="E9" s="4">
        <v>60</v>
      </c>
      <c r="F9" s="4">
        <v>100</v>
      </c>
    </row>
  </sheetData>
  <mergeCells count="1">
    <mergeCell ref="A1:C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3283-90ED-401E-82B9-DED3665E2E72}">
  <dimension ref="A1:D31"/>
  <sheetViews>
    <sheetView zoomScale="93" workbookViewId="0">
      <selection activeCell="D35" sqref="D35"/>
    </sheetView>
  </sheetViews>
  <sheetFormatPr baseColWidth="10" defaultColWidth="16.6328125" defaultRowHeight="14.5"/>
  <sheetData>
    <row r="1" spans="1:4" ht="60" customHeight="1">
      <c r="A1" s="48" t="s">
        <v>26</v>
      </c>
      <c r="B1" s="49"/>
      <c r="C1" s="49"/>
      <c r="D1" s="5"/>
    </row>
    <row r="3" spans="1:4" ht="26">
      <c r="A3" s="44" t="s">
        <v>1</v>
      </c>
      <c r="B3" s="45" t="s">
        <v>17</v>
      </c>
    </row>
    <row r="4" spans="1:4">
      <c r="A4" s="50"/>
      <c r="B4" s="51"/>
    </row>
    <row r="5" spans="1:4">
      <c r="A5" s="46">
        <v>1869</v>
      </c>
      <c r="B5" s="47">
        <v>1193</v>
      </c>
    </row>
    <row r="6" spans="1:4">
      <c r="A6" s="46">
        <v>1880</v>
      </c>
      <c r="B6" s="47">
        <v>1262</v>
      </c>
    </row>
    <row r="7" spans="1:4">
      <c r="A7" s="46">
        <v>1890</v>
      </c>
      <c r="B7" s="47">
        <v>1203</v>
      </c>
    </row>
    <row r="8" spans="1:4">
      <c r="A8" s="46">
        <v>1900</v>
      </c>
      <c r="B8" s="47">
        <v>1145</v>
      </c>
    </row>
    <row r="9" spans="1:4">
      <c r="A9" s="46">
        <v>1910</v>
      </c>
      <c r="B9" s="47">
        <v>1159</v>
      </c>
    </row>
    <row r="10" spans="1:4">
      <c r="A10" s="46">
        <v>1923</v>
      </c>
      <c r="B10" s="47">
        <v>1124</v>
      </c>
    </row>
    <row r="11" spans="1:4">
      <c r="A11" s="46">
        <v>1934</v>
      </c>
      <c r="B11" s="47">
        <v>1189</v>
      </c>
    </row>
    <row r="12" spans="1:4">
      <c r="A12" s="46">
        <v>1939</v>
      </c>
      <c r="B12" s="47">
        <v>1182</v>
      </c>
    </row>
    <row r="13" spans="1:4">
      <c r="A13" s="46">
        <v>1951</v>
      </c>
      <c r="B13" s="47">
        <v>1417</v>
      </c>
    </row>
    <row r="14" spans="1:4">
      <c r="A14" s="46">
        <v>1961</v>
      </c>
      <c r="B14" s="47">
        <v>1378</v>
      </c>
    </row>
    <row r="15" spans="1:4">
      <c r="A15" s="46">
        <v>1971</v>
      </c>
      <c r="B15" s="47">
        <v>1604</v>
      </c>
    </row>
    <row r="16" spans="1:4">
      <c r="A16" s="46">
        <v>1981</v>
      </c>
      <c r="B16" s="47">
        <v>1892</v>
      </c>
    </row>
    <row r="17" spans="1:2">
      <c r="A17" s="46">
        <v>1991</v>
      </c>
      <c r="B17" s="47">
        <v>2210</v>
      </c>
    </row>
    <row r="18" spans="1:2">
      <c r="A18" s="46">
        <v>2011</v>
      </c>
      <c r="B18" s="47">
        <v>2680</v>
      </c>
    </row>
    <row r="19" spans="1:2">
      <c r="A19" s="52">
        <v>2012</v>
      </c>
      <c r="B19" s="47">
        <v>2687</v>
      </c>
    </row>
    <row r="20" spans="1:2">
      <c r="A20" s="52">
        <v>2013</v>
      </c>
      <c r="B20" s="47">
        <v>2683</v>
      </c>
    </row>
    <row r="21" spans="1:2">
      <c r="A21" s="52">
        <v>2014</v>
      </c>
      <c r="B21" s="53">
        <v>2703</v>
      </c>
    </row>
    <row r="22" spans="1:2">
      <c r="A22" s="52">
        <v>2015</v>
      </c>
      <c r="B22" s="53">
        <v>2739</v>
      </c>
    </row>
    <row r="23" spans="1:2">
      <c r="A23" s="52">
        <v>2016</v>
      </c>
      <c r="B23" s="53">
        <v>2801</v>
      </c>
    </row>
    <row r="24" spans="1:2">
      <c r="A24" s="52">
        <v>2017</v>
      </c>
      <c r="B24" s="53">
        <v>2782</v>
      </c>
    </row>
    <row r="25" spans="1:2">
      <c r="A25" s="52">
        <v>2018</v>
      </c>
      <c r="B25" s="53">
        <v>2813</v>
      </c>
    </row>
    <row r="26" spans="1:2">
      <c r="A26" s="52">
        <v>2019</v>
      </c>
      <c r="B26" s="53">
        <v>2840</v>
      </c>
    </row>
    <row r="27" spans="1:2">
      <c r="A27" s="52">
        <v>2020</v>
      </c>
      <c r="B27" s="53">
        <v>2876</v>
      </c>
    </row>
    <row r="28" spans="1:2">
      <c r="A28" s="52">
        <v>2021</v>
      </c>
      <c r="B28" s="53">
        <v>2924</v>
      </c>
    </row>
    <row r="29" spans="1:2">
      <c r="A29" s="52">
        <v>2022</v>
      </c>
      <c r="B29" s="53">
        <v>2999</v>
      </c>
    </row>
    <row r="30" spans="1:2">
      <c r="A30" s="52">
        <v>2023</v>
      </c>
      <c r="B30" s="53">
        <v>3050</v>
      </c>
    </row>
    <row r="31" spans="1:2">
      <c r="A31" s="52">
        <v>2024</v>
      </c>
      <c r="B31" s="53">
        <v>3056</v>
      </c>
    </row>
  </sheetData>
  <mergeCells count="1">
    <mergeCell ref="A1:C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E183-F208-4DCB-B299-A7ACBE6DF1DE}">
  <dimension ref="A1:H6"/>
  <sheetViews>
    <sheetView workbookViewId="0">
      <selection activeCell="B4" sqref="B4"/>
    </sheetView>
  </sheetViews>
  <sheetFormatPr baseColWidth="10" defaultColWidth="15.6328125" defaultRowHeight="14.5"/>
  <cols>
    <col min="1" max="1" width="16.6328125" customWidth="1"/>
    <col min="2" max="2" width="15.6328125" customWidth="1"/>
    <col min="3" max="5" width="13.1796875" bestFit="1" customWidth="1"/>
    <col min="6" max="6" width="15.26953125" bestFit="1" customWidth="1"/>
    <col min="7" max="7" width="13.1796875" bestFit="1" customWidth="1"/>
    <col min="8" max="8" width="20.6328125" customWidth="1"/>
  </cols>
  <sheetData>
    <row r="1" spans="1:8">
      <c r="A1" s="54" t="s">
        <v>24</v>
      </c>
      <c r="B1" s="54"/>
      <c r="C1" s="54"/>
      <c r="D1" s="54"/>
      <c r="E1" s="54"/>
    </row>
    <row r="2" spans="1:8">
      <c r="A2" s="54"/>
      <c r="B2" s="54"/>
      <c r="C2" s="54"/>
      <c r="D2" s="54"/>
      <c r="E2" s="54"/>
    </row>
    <row r="4" spans="1:8" ht="56">
      <c r="A4" s="29" t="s">
        <v>1</v>
      </c>
      <c r="B4" s="55" t="s">
        <v>18</v>
      </c>
      <c r="C4" s="55" t="s">
        <v>19</v>
      </c>
      <c r="D4" s="55" t="s">
        <v>20</v>
      </c>
      <c r="E4" s="55" t="s">
        <v>21</v>
      </c>
      <c r="F4" s="55" t="s">
        <v>22</v>
      </c>
      <c r="G4" s="55" t="s">
        <v>23</v>
      </c>
      <c r="H4" s="55" t="s">
        <v>25</v>
      </c>
    </row>
    <row r="5" spans="1:8">
      <c r="A5" s="56">
        <v>2011</v>
      </c>
      <c r="B5" s="57">
        <v>145270</v>
      </c>
      <c r="C5" s="57">
        <v>57651</v>
      </c>
      <c r="D5" s="57">
        <v>143081</v>
      </c>
      <c r="E5" s="57">
        <v>78138</v>
      </c>
      <c r="F5" s="57">
        <v>20502</v>
      </c>
      <c r="G5" s="57">
        <v>84424</v>
      </c>
      <c r="H5" s="58">
        <f>SUM(B5+C5+D5+E5+F5+G5)</f>
        <v>529066</v>
      </c>
    </row>
    <row r="6" spans="1:8" ht="30" customHeight="1">
      <c r="A6" s="59" t="s">
        <v>33</v>
      </c>
      <c r="B6" s="60">
        <f>(B5/H5)</f>
        <v>0.2745782189745703</v>
      </c>
      <c r="C6" s="60">
        <f>(C5/H5)</f>
        <v>0.10896750121912956</v>
      </c>
      <c r="D6" s="60">
        <f>D5/H5</f>
        <v>0.27044073896262472</v>
      </c>
      <c r="E6" s="60">
        <f>(E5/H5)</f>
        <v>0.1476904582793073</v>
      </c>
      <c r="F6" s="60">
        <f>(F5/H5)</f>
        <v>3.8751308910419495E-2</v>
      </c>
      <c r="G6" s="60">
        <f>G5/H5</f>
        <v>0.15957177365394865</v>
      </c>
      <c r="H6" s="60">
        <f>(B6+C6+D6+E6+F6+G6)</f>
        <v>1</v>
      </c>
    </row>
  </sheetData>
  <mergeCells count="1">
    <mergeCell ref="A1:E2"/>
  </mergeCells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1BDF-5471-417D-AD0B-B33E6A33C204}">
  <dimension ref="A1:E29"/>
  <sheetViews>
    <sheetView zoomScale="92" zoomScaleNormal="63" workbookViewId="0"/>
  </sheetViews>
  <sheetFormatPr baseColWidth="10" defaultColWidth="17.6328125" defaultRowHeight="14.5"/>
  <sheetData>
    <row r="1" spans="1:5" ht="30" customHeight="1">
      <c r="A1" s="77" t="s">
        <v>83</v>
      </c>
    </row>
    <row r="2" spans="1:5" ht="42.5">
      <c r="A2" s="29" t="s">
        <v>1</v>
      </c>
      <c r="B2" s="64" t="s">
        <v>17</v>
      </c>
      <c r="C2" s="62" t="s">
        <v>28</v>
      </c>
      <c r="D2" s="62" t="s">
        <v>27</v>
      </c>
      <c r="E2" s="30" t="s">
        <v>29</v>
      </c>
    </row>
    <row r="3" spans="1:5">
      <c r="A3" s="31">
        <v>1869</v>
      </c>
      <c r="B3" s="32">
        <v>1193</v>
      </c>
      <c r="C3" s="32">
        <v>1034</v>
      </c>
      <c r="D3" s="32">
        <v>2983</v>
      </c>
      <c r="E3" s="32">
        <v>27858</v>
      </c>
    </row>
    <row r="4" spans="1:5">
      <c r="A4" s="31">
        <v>1880</v>
      </c>
      <c r="B4" s="32">
        <v>1262</v>
      </c>
      <c r="C4" s="32">
        <v>1091</v>
      </c>
      <c r="D4" s="32">
        <v>3246</v>
      </c>
      <c r="E4" s="32">
        <v>33241</v>
      </c>
    </row>
    <row r="5" spans="1:5">
      <c r="A5" s="31">
        <v>1890</v>
      </c>
      <c r="B5" s="32">
        <v>1203</v>
      </c>
      <c r="C5" s="32">
        <v>1054</v>
      </c>
      <c r="D5" s="32">
        <v>3139</v>
      </c>
      <c r="E5" s="32">
        <v>38081</v>
      </c>
    </row>
    <row r="6" spans="1:5">
      <c r="A6" s="31">
        <v>1900</v>
      </c>
      <c r="B6" s="32">
        <v>1145</v>
      </c>
      <c r="C6" s="32">
        <v>1074</v>
      </c>
      <c r="D6" s="32">
        <v>3167</v>
      </c>
      <c r="E6" s="32">
        <v>48945</v>
      </c>
    </row>
    <row r="7" spans="1:5">
      <c r="A7" s="31">
        <v>1910</v>
      </c>
      <c r="B7" s="32">
        <v>1159</v>
      </c>
      <c r="C7" s="32">
        <v>1138</v>
      </c>
      <c r="D7" s="32">
        <v>3545</v>
      </c>
      <c r="E7" s="32">
        <v>56423</v>
      </c>
    </row>
    <row r="8" spans="1:5">
      <c r="A8" s="31">
        <v>1923</v>
      </c>
      <c r="B8" s="32">
        <v>1124</v>
      </c>
      <c r="C8" s="32">
        <v>1073</v>
      </c>
      <c r="D8" s="32">
        <v>3464</v>
      </c>
      <c r="E8" s="32">
        <v>60026</v>
      </c>
    </row>
    <row r="9" spans="1:5">
      <c r="A9" s="31">
        <v>1934</v>
      </c>
      <c r="B9" s="32">
        <v>1189</v>
      </c>
      <c r="C9" s="32">
        <v>1265</v>
      </c>
      <c r="D9" s="32">
        <v>3721</v>
      </c>
      <c r="E9" s="32">
        <v>69447</v>
      </c>
    </row>
    <row r="10" spans="1:5">
      <c r="A10" s="31">
        <v>1939</v>
      </c>
      <c r="B10" s="32">
        <v>1182</v>
      </c>
      <c r="C10" s="32">
        <v>1326</v>
      </c>
      <c r="D10" s="32">
        <v>3913</v>
      </c>
      <c r="E10" s="32">
        <v>77170</v>
      </c>
    </row>
    <row r="11" spans="1:5">
      <c r="A11" s="31">
        <v>1951</v>
      </c>
      <c r="B11" s="32">
        <v>1417</v>
      </c>
      <c r="C11" s="32">
        <v>1662</v>
      </c>
      <c r="D11" s="32">
        <v>5298</v>
      </c>
      <c r="E11" s="32">
        <v>102927</v>
      </c>
    </row>
    <row r="12" spans="1:5">
      <c r="A12" s="31">
        <v>1961</v>
      </c>
      <c r="B12" s="32">
        <v>1378</v>
      </c>
      <c r="C12" s="32">
        <v>1757</v>
      </c>
      <c r="D12" s="32">
        <v>5777</v>
      </c>
      <c r="E12" s="32">
        <v>108114</v>
      </c>
    </row>
    <row r="13" spans="1:5">
      <c r="A13" s="31">
        <v>1971</v>
      </c>
      <c r="B13" s="32">
        <v>1604</v>
      </c>
      <c r="C13" s="32">
        <v>2382</v>
      </c>
      <c r="D13" s="32">
        <v>6556</v>
      </c>
      <c r="E13" s="32">
        <v>129919</v>
      </c>
    </row>
    <row r="14" spans="1:5">
      <c r="A14" s="31">
        <v>1981</v>
      </c>
      <c r="B14" s="32">
        <v>1892</v>
      </c>
      <c r="C14" s="32">
        <v>2747</v>
      </c>
      <c r="D14" s="32">
        <v>7680</v>
      </c>
      <c r="E14" s="32">
        <v>139426</v>
      </c>
    </row>
    <row r="15" spans="1:5">
      <c r="A15" s="31">
        <v>1991</v>
      </c>
      <c r="B15" s="32">
        <v>2210</v>
      </c>
      <c r="C15" s="32">
        <v>3046</v>
      </c>
      <c r="D15" s="32">
        <v>8855</v>
      </c>
      <c r="E15" s="32">
        <v>143978</v>
      </c>
    </row>
    <row r="16" spans="1:5">
      <c r="A16" s="31">
        <v>2001</v>
      </c>
      <c r="B16" s="32">
        <v>2625</v>
      </c>
      <c r="C16" s="32">
        <v>3486</v>
      </c>
      <c r="D16" s="32">
        <v>10260</v>
      </c>
      <c r="E16" s="32">
        <v>142662</v>
      </c>
    </row>
    <row r="17" spans="1:5">
      <c r="A17" s="31">
        <v>2011</v>
      </c>
      <c r="B17" s="32">
        <v>2680</v>
      </c>
      <c r="C17" s="32">
        <v>3730</v>
      </c>
      <c r="D17" s="32">
        <v>10698</v>
      </c>
      <c r="E17" s="32">
        <v>145270</v>
      </c>
    </row>
    <row r="18" spans="1:5">
      <c r="A18" s="63">
        <v>2015</v>
      </c>
      <c r="B18" s="58">
        <v>2739</v>
      </c>
      <c r="C18" s="32">
        <v>3750</v>
      </c>
      <c r="D18" s="32">
        <v>10852</v>
      </c>
      <c r="E18" s="58">
        <v>150000</v>
      </c>
    </row>
    <row r="19" spans="1:5">
      <c r="A19" s="63">
        <v>2020</v>
      </c>
      <c r="B19" s="58">
        <v>2876</v>
      </c>
      <c r="C19" s="32">
        <v>4550</v>
      </c>
      <c r="D19" s="32">
        <v>11145</v>
      </c>
      <c r="E19" s="58">
        <v>155000</v>
      </c>
    </row>
    <row r="20" spans="1:5">
      <c r="A20" s="63">
        <v>2024</v>
      </c>
      <c r="B20" s="58">
        <v>3056</v>
      </c>
      <c r="C20" s="58">
        <v>4708</v>
      </c>
      <c r="D20" s="32">
        <v>11628</v>
      </c>
      <c r="E20" s="58">
        <v>158589</v>
      </c>
    </row>
    <row r="21" spans="1:5">
      <c r="A21" s="6"/>
      <c r="B21" s="6"/>
    </row>
    <row r="22" spans="1:5">
      <c r="A22" s="6"/>
      <c r="B22" s="6"/>
    </row>
    <row r="23" spans="1:5">
      <c r="A23" s="6"/>
      <c r="B23" s="6"/>
    </row>
    <row r="24" spans="1:5">
      <c r="A24" s="6"/>
      <c r="B24" s="6"/>
    </row>
    <row r="25" spans="1:5">
      <c r="A25" s="6"/>
      <c r="B25" s="6"/>
    </row>
    <row r="26" spans="1:5">
      <c r="A26" s="6"/>
      <c r="B26" s="6"/>
    </row>
    <row r="27" spans="1:5">
      <c r="A27" s="6"/>
      <c r="B27" s="6"/>
    </row>
    <row r="28" spans="1:5">
      <c r="A28" s="6"/>
      <c r="B28" s="6"/>
    </row>
    <row r="29" spans="1:5">
      <c r="A29" s="6"/>
      <c r="B29" s="6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B34F-60A5-4AE8-B072-153FF524C84C}">
  <dimension ref="A1:H18"/>
  <sheetViews>
    <sheetView zoomScale="80" workbookViewId="0">
      <selection sqref="A1:G2"/>
    </sheetView>
  </sheetViews>
  <sheetFormatPr baseColWidth="10" defaultRowHeight="14.5"/>
  <cols>
    <col min="1" max="4" width="16.6328125" customWidth="1"/>
    <col min="6" max="8" width="15.6328125" customWidth="1"/>
  </cols>
  <sheetData>
    <row r="1" spans="1:8" ht="18.5" customHeight="1">
      <c r="A1" s="36" t="s">
        <v>82</v>
      </c>
      <c r="B1" s="36"/>
      <c r="C1" s="36"/>
      <c r="D1" s="36"/>
      <c r="E1" s="36"/>
      <c r="F1" s="36"/>
      <c r="G1" s="36"/>
    </row>
    <row r="2" spans="1:8">
      <c r="A2" s="36"/>
      <c r="B2" s="36"/>
      <c r="C2" s="36"/>
      <c r="D2" s="36"/>
      <c r="E2" s="36"/>
      <c r="F2" s="36"/>
      <c r="G2" s="36"/>
    </row>
    <row r="3" spans="1:8" ht="70">
      <c r="A3" s="29" t="s">
        <v>1</v>
      </c>
      <c r="B3" s="64" t="s">
        <v>17</v>
      </c>
      <c r="C3" s="30" t="s">
        <v>28</v>
      </c>
      <c r="D3" s="30" t="s">
        <v>27</v>
      </c>
      <c r="E3" s="14"/>
      <c r="F3" s="35" t="s">
        <v>30</v>
      </c>
      <c r="G3" s="35" t="s">
        <v>31</v>
      </c>
      <c r="H3" s="35" t="s">
        <v>32</v>
      </c>
    </row>
    <row r="4" spans="1:8">
      <c r="A4" s="31">
        <v>1869</v>
      </c>
      <c r="B4" s="32">
        <v>1193</v>
      </c>
      <c r="C4" s="32">
        <v>1034</v>
      </c>
      <c r="D4" s="32">
        <v>2983</v>
      </c>
      <c r="E4" s="14"/>
      <c r="F4" s="33">
        <f>B4/B18</f>
        <v>0.44514925373134329</v>
      </c>
      <c r="G4" s="33">
        <f>C4/C18</f>
        <v>0.27721179624664877</v>
      </c>
      <c r="H4" s="33">
        <f>D4/D18</f>
        <v>0.27883716582538792</v>
      </c>
    </row>
    <row r="5" spans="1:8">
      <c r="A5" s="31">
        <v>1880</v>
      </c>
      <c r="B5" s="32">
        <v>1262</v>
      </c>
      <c r="C5" s="32">
        <v>1091</v>
      </c>
      <c r="D5" s="32">
        <v>3246</v>
      </c>
      <c r="E5" s="14"/>
      <c r="F5" s="33">
        <f>B5/B18</f>
        <v>0.47089552238805971</v>
      </c>
      <c r="G5" s="33">
        <f>C5/C18</f>
        <v>0.29249329758713138</v>
      </c>
      <c r="H5" s="33">
        <f>D5/D18</f>
        <v>0.30342120022434099</v>
      </c>
    </row>
    <row r="6" spans="1:8">
      <c r="A6" s="31">
        <v>1890</v>
      </c>
      <c r="B6" s="32">
        <v>1203</v>
      </c>
      <c r="C6" s="32">
        <v>1054</v>
      </c>
      <c r="D6" s="32">
        <v>3139</v>
      </c>
      <c r="E6" s="14"/>
      <c r="F6" s="33">
        <f>B6/B18</f>
        <v>0.44888059701492539</v>
      </c>
      <c r="G6" s="33">
        <f>C6/C18</f>
        <v>0.28257372654155494</v>
      </c>
      <c r="H6" s="33">
        <f>D6/D18</f>
        <v>0.29341933071602166</v>
      </c>
    </row>
    <row r="7" spans="1:8">
      <c r="A7" s="31">
        <v>1900</v>
      </c>
      <c r="B7" s="32">
        <v>1145</v>
      </c>
      <c r="C7" s="32">
        <v>1074</v>
      </c>
      <c r="D7" s="32">
        <v>3167</v>
      </c>
      <c r="E7" s="14"/>
      <c r="F7" s="33">
        <f>(B7/B18)</f>
        <v>0.42723880597014924</v>
      </c>
      <c r="G7" s="33">
        <f>C7/C18</f>
        <v>0.28793565683646111</v>
      </c>
      <c r="H7" s="33">
        <f>D7/D18</f>
        <v>0.29603664236305849</v>
      </c>
    </row>
    <row r="8" spans="1:8">
      <c r="A8" s="31">
        <v>1910</v>
      </c>
      <c r="B8" s="32">
        <v>1159</v>
      </c>
      <c r="C8" s="32">
        <v>1138</v>
      </c>
      <c r="D8" s="32">
        <v>3545</v>
      </c>
      <c r="E8" s="14"/>
      <c r="F8" s="33">
        <f>B8/B18</f>
        <v>0.43246268656716419</v>
      </c>
      <c r="G8" s="33">
        <f>C8/C18</f>
        <v>0.30509383378016086</v>
      </c>
      <c r="H8" s="33">
        <f>D8/D18</f>
        <v>0.33137034959805572</v>
      </c>
    </row>
    <row r="9" spans="1:8">
      <c r="A9" s="31">
        <v>1923</v>
      </c>
      <c r="B9" s="32">
        <v>1124</v>
      </c>
      <c r="C9" s="32">
        <v>1073</v>
      </c>
      <c r="D9" s="32">
        <v>3464</v>
      </c>
      <c r="E9" s="14"/>
      <c r="F9" s="33">
        <f>B9/B18</f>
        <v>0.41940298507462687</v>
      </c>
      <c r="G9" s="33">
        <f>C9/C18</f>
        <v>0.28766756032171581</v>
      </c>
      <c r="H9" s="33">
        <f>D9/D18</f>
        <v>0.32379884090484201</v>
      </c>
    </row>
    <row r="10" spans="1:8">
      <c r="A10" s="31">
        <v>1934</v>
      </c>
      <c r="B10" s="32">
        <v>1189</v>
      </c>
      <c r="C10" s="32">
        <v>1265</v>
      </c>
      <c r="D10" s="32">
        <v>3721</v>
      </c>
      <c r="E10" s="14"/>
      <c r="F10" s="33">
        <f>B10/B18</f>
        <v>0.44365671641791044</v>
      </c>
      <c r="G10" s="33">
        <f>C10/C18</f>
        <v>0.33914209115281502</v>
      </c>
      <c r="H10" s="33">
        <f>D10/D18</f>
        <v>0.34782202280800151</v>
      </c>
    </row>
    <row r="11" spans="1:8">
      <c r="A11" s="31">
        <v>1939</v>
      </c>
      <c r="B11" s="32">
        <v>1182</v>
      </c>
      <c r="C11" s="32">
        <v>1326</v>
      </c>
      <c r="D11" s="32">
        <v>3913</v>
      </c>
      <c r="E11" s="14"/>
      <c r="F11" s="33">
        <f>B11/B18</f>
        <v>0.44104477611940296</v>
      </c>
      <c r="G11" s="33">
        <f>C11/C18</f>
        <v>0.35549597855227882</v>
      </c>
      <c r="H11" s="33">
        <f>D11/D18</f>
        <v>0.36576930267339691</v>
      </c>
    </row>
    <row r="12" spans="1:8">
      <c r="A12" s="31">
        <v>1951</v>
      </c>
      <c r="B12" s="32">
        <v>1417</v>
      </c>
      <c r="C12" s="32">
        <v>1662</v>
      </c>
      <c r="D12" s="32">
        <v>5298</v>
      </c>
      <c r="E12" s="14"/>
      <c r="F12" s="33">
        <f>B12/B18</f>
        <v>0.52873134328358207</v>
      </c>
      <c r="G12" s="33">
        <f>C12/C18</f>
        <v>0.44557640750670241</v>
      </c>
      <c r="H12" s="33">
        <f>D12/D18</f>
        <v>0.49523275378575432</v>
      </c>
    </row>
    <row r="13" spans="1:8">
      <c r="A13" s="31">
        <v>1961</v>
      </c>
      <c r="B13" s="32">
        <v>1378</v>
      </c>
      <c r="C13" s="32">
        <v>1757</v>
      </c>
      <c r="D13" s="32">
        <v>5777</v>
      </c>
      <c r="E13" s="14"/>
      <c r="F13" s="33">
        <f>B13/B18</f>
        <v>0.51417910447761195</v>
      </c>
      <c r="G13" s="33">
        <f>C13/C18</f>
        <v>0.47104557640750672</v>
      </c>
      <c r="H13" s="33">
        <f>D13/D18</f>
        <v>0.5400074780332772</v>
      </c>
    </row>
    <row r="14" spans="1:8">
      <c r="A14" s="31">
        <v>1971</v>
      </c>
      <c r="B14" s="32">
        <v>1604</v>
      </c>
      <c r="C14" s="32">
        <v>2382</v>
      </c>
      <c r="D14" s="32">
        <v>6556</v>
      </c>
      <c r="E14" s="14"/>
      <c r="F14" s="33">
        <f>B14/B18</f>
        <v>0.59850746268656718</v>
      </c>
      <c r="G14" s="33">
        <f>C14/C18</f>
        <v>0.63860589812332436</v>
      </c>
      <c r="H14" s="33">
        <f>D14/D18</f>
        <v>0.61282482707048047</v>
      </c>
    </row>
    <row r="15" spans="1:8">
      <c r="A15" s="31">
        <v>1981</v>
      </c>
      <c r="B15" s="32">
        <v>1892</v>
      </c>
      <c r="C15" s="32">
        <v>2747</v>
      </c>
      <c r="D15" s="32">
        <v>7680</v>
      </c>
      <c r="E15" s="14"/>
      <c r="F15" s="33">
        <f>B15/B18</f>
        <v>0.70597014925373136</v>
      </c>
      <c r="G15" s="33">
        <f>C15/C18</f>
        <v>0.73646112600536195</v>
      </c>
      <c r="H15" s="33">
        <f>D15/D18</f>
        <v>0.71789119461581608</v>
      </c>
    </row>
    <row r="16" spans="1:8">
      <c r="A16" s="31">
        <v>1991</v>
      </c>
      <c r="B16" s="32">
        <v>2210</v>
      </c>
      <c r="C16" s="32">
        <v>3046</v>
      </c>
      <c r="D16" s="32">
        <v>8855</v>
      </c>
      <c r="E16" s="14"/>
      <c r="F16" s="33">
        <f>B16/B18</f>
        <v>0.82462686567164178</v>
      </c>
      <c r="G16" s="33">
        <f>C16/C18</f>
        <v>0.81662198391420915</v>
      </c>
      <c r="H16" s="33">
        <f>D16/D18</f>
        <v>0.8277248083753973</v>
      </c>
    </row>
    <row r="17" spans="1:8">
      <c r="A17" s="31">
        <v>2001</v>
      </c>
      <c r="B17" s="32">
        <v>2625</v>
      </c>
      <c r="C17" s="32">
        <v>3486</v>
      </c>
      <c r="D17" s="32">
        <v>10260</v>
      </c>
      <c r="E17" s="14"/>
      <c r="F17" s="33">
        <f>B17/B18</f>
        <v>0.97947761194029848</v>
      </c>
      <c r="G17" s="33">
        <f>C17/C18</f>
        <v>0.93458445040214477</v>
      </c>
      <c r="H17" s="33">
        <f>D17/D18</f>
        <v>0.95905776780706675</v>
      </c>
    </row>
    <row r="18" spans="1:8">
      <c r="A18" s="31">
        <v>2011</v>
      </c>
      <c r="B18" s="32">
        <v>2680</v>
      </c>
      <c r="C18" s="32">
        <v>3730</v>
      </c>
      <c r="D18" s="32">
        <v>10698</v>
      </c>
      <c r="E18" s="14"/>
      <c r="F18" s="33">
        <f>B18/B18</f>
        <v>1</v>
      </c>
      <c r="G18" s="34">
        <f>C18/C18</f>
        <v>1</v>
      </c>
      <c r="H18" s="33">
        <f>D18/D18</f>
        <v>1</v>
      </c>
    </row>
  </sheetData>
  <mergeCells count="1">
    <mergeCell ref="A1:G2"/>
  </mergeCells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C755-3A66-45D7-A8C0-661C8BEB0798}">
  <dimension ref="A1:H14"/>
  <sheetViews>
    <sheetView zoomScale="59" workbookViewId="0">
      <selection activeCell="A8" sqref="A8"/>
    </sheetView>
  </sheetViews>
  <sheetFormatPr baseColWidth="10" defaultColWidth="20.6328125" defaultRowHeight="14.5"/>
  <sheetData>
    <row r="1" spans="1:8">
      <c r="A1" s="61" t="s">
        <v>24</v>
      </c>
      <c r="B1" s="37"/>
      <c r="C1" s="37"/>
      <c r="D1" s="37"/>
      <c r="E1" s="37"/>
    </row>
    <row r="2" spans="1:8">
      <c r="A2" s="37"/>
      <c r="B2" s="37"/>
      <c r="C2" s="37"/>
      <c r="D2" s="37"/>
      <c r="E2" s="37"/>
    </row>
    <row r="4" spans="1:8" ht="28.5">
      <c r="A4" s="29" t="s">
        <v>1</v>
      </c>
      <c r="B4" s="65" t="s">
        <v>18</v>
      </c>
      <c r="C4" s="65" t="s">
        <v>19</v>
      </c>
      <c r="D4" s="65" t="s">
        <v>20</v>
      </c>
      <c r="E4" s="65" t="s">
        <v>21</v>
      </c>
      <c r="F4" s="65" t="s">
        <v>22</v>
      </c>
      <c r="G4" s="65" t="s">
        <v>23</v>
      </c>
      <c r="H4" s="65" t="s">
        <v>25</v>
      </c>
    </row>
    <row r="5" spans="1:8">
      <c r="A5" s="56">
        <v>2011</v>
      </c>
      <c r="B5" s="57">
        <v>145270</v>
      </c>
      <c r="C5" s="57">
        <v>57651</v>
      </c>
      <c r="D5" s="57">
        <v>143081</v>
      </c>
      <c r="E5" s="57">
        <v>78138</v>
      </c>
      <c r="F5" s="57">
        <v>20502</v>
      </c>
      <c r="G5" s="57">
        <v>84424</v>
      </c>
      <c r="H5" s="58">
        <f>SUM(B5+C5+D5+E5+F5+G5)</f>
        <v>529066</v>
      </c>
    </row>
    <row r="6" spans="1:8" ht="42">
      <c r="A6" s="59" t="s">
        <v>33</v>
      </c>
      <c r="B6" s="60">
        <f>(B5/H5)</f>
        <v>0.2745782189745703</v>
      </c>
      <c r="C6" s="60">
        <f>(C5/H5)</f>
        <v>0.10896750121912956</v>
      </c>
      <c r="D6" s="60">
        <f>D5/H5</f>
        <v>0.27044073896262472</v>
      </c>
      <c r="E6" s="60">
        <f>(E5/H5)</f>
        <v>0.1476904582793073</v>
      </c>
      <c r="F6" s="60">
        <f>(F5/H5)</f>
        <v>3.8751308910419495E-2</v>
      </c>
      <c r="G6" s="60">
        <f>G5/H5</f>
        <v>0.15957177365394865</v>
      </c>
      <c r="H6" s="60">
        <f>(B6+C6+D6+E6+F6+G6)</f>
        <v>1</v>
      </c>
    </row>
    <row r="8" spans="1:8" ht="29">
      <c r="A8" s="66" t="s">
        <v>41</v>
      </c>
      <c r="B8" s="67" t="s">
        <v>34</v>
      </c>
    </row>
    <row r="9" spans="1:8">
      <c r="A9" s="68" t="s">
        <v>35</v>
      </c>
      <c r="B9" s="69">
        <f>B5/65.64</f>
        <v>2213.1322364411944</v>
      </c>
    </row>
    <row r="10" spans="1:8">
      <c r="A10" s="68" t="s">
        <v>36</v>
      </c>
      <c r="B10" s="69">
        <f>C5/668.35</f>
        <v>86.258696790603722</v>
      </c>
    </row>
    <row r="11" spans="1:8">
      <c r="A11" s="68" t="s">
        <v>37</v>
      </c>
      <c r="B11" s="69">
        <f>D5/2400</f>
        <v>59.617083333333333</v>
      </c>
    </row>
    <row r="12" spans="1:8">
      <c r="A12" s="68" t="s">
        <v>38</v>
      </c>
      <c r="B12" s="69">
        <f>E5/1755.37</f>
        <v>44.513692270005755</v>
      </c>
    </row>
    <row r="13" spans="1:8">
      <c r="A13" s="68" t="s">
        <v>39</v>
      </c>
      <c r="B13" s="69">
        <f>F5/1019.65</f>
        <v>20.106899426273721</v>
      </c>
    </row>
    <row r="14" spans="1:8">
      <c r="A14" s="68" t="s">
        <v>40</v>
      </c>
      <c r="B14" s="69">
        <f>G5/2641.07</f>
        <v>31.965832030199881</v>
      </c>
    </row>
  </sheetData>
  <mergeCells count="1">
    <mergeCell ref="A1:E2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9FF3-DA1C-4E91-AFAE-B46C2D0DEB7A}">
  <dimension ref="A1:T33"/>
  <sheetViews>
    <sheetView zoomScale="85" zoomScaleNormal="85" workbookViewId="0">
      <selection sqref="A1:J3"/>
    </sheetView>
  </sheetViews>
  <sheetFormatPr baseColWidth="10" defaultColWidth="12.6328125" defaultRowHeight="14.5"/>
  <sheetData>
    <row r="1" spans="1:20">
      <c r="A1" s="38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8"/>
      <c r="L1" s="8"/>
      <c r="M1" s="8"/>
      <c r="N1" s="8"/>
      <c r="O1" s="8"/>
      <c r="P1" s="8"/>
      <c r="Q1" s="8"/>
      <c r="R1" s="10"/>
      <c r="S1" s="9"/>
      <c r="T1" s="8"/>
    </row>
    <row r="2" spans="1:20">
      <c r="A2" s="39"/>
      <c r="B2" s="39"/>
      <c r="C2" s="39"/>
      <c r="D2" s="39"/>
      <c r="E2" s="39"/>
      <c r="F2" s="39"/>
      <c r="G2" s="39"/>
      <c r="H2" s="39"/>
      <c r="I2" s="39"/>
      <c r="J2" s="39"/>
      <c r="K2" s="8"/>
      <c r="L2" s="8"/>
      <c r="M2" s="8"/>
      <c r="N2" s="8"/>
      <c r="O2" s="8"/>
      <c r="P2" s="8"/>
      <c r="Q2" s="8"/>
      <c r="R2" s="10"/>
      <c r="S2" s="9"/>
      <c r="T2" s="8"/>
    </row>
    <row r="3" spans="1:2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20">
      <c r="A4" s="16"/>
      <c r="B4" s="22" t="s">
        <v>43</v>
      </c>
      <c r="C4" s="16"/>
      <c r="D4" s="17"/>
      <c r="E4" s="12"/>
      <c r="F4" s="12"/>
      <c r="G4" s="12"/>
      <c r="H4" s="12"/>
      <c r="I4" s="12"/>
      <c r="J4" s="12"/>
    </row>
    <row r="5" spans="1:20">
      <c r="A5" s="16"/>
      <c r="B5" s="23" t="s">
        <v>44</v>
      </c>
      <c r="C5" s="20"/>
      <c r="D5" s="4"/>
      <c r="E5" s="14"/>
      <c r="F5" s="12"/>
      <c r="G5" s="12"/>
      <c r="H5" s="12"/>
      <c r="I5" s="12"/>
      <c r="J5" s="12"/>
    </row>
    <row r="6" spans="1:20">
      <c r="A6" s="21" t="s">
        <v>61</v>
      </c>
      <c r="B6" s="20" t="s">
        <v>45</v>
      </c>
      <c r="C6" s="20" t="s">
        <v>46</v>
      </c>
      <c r="D6" s="19" t="s">
        <v>62</v>
      </c>
      <c r="E6" s="14"/>
      <c r="F6" s="12"/>
      <c r="G6" s="12"/>
      <c r="H6" s="12"/>
      <c r="I6" s="12"/>
      <c r="J6" s="12"/>
    </row>
    <row r="7" spans="1:20">
      <c r="A7" s="20" t="s">
        <v>47</v>
      </c>
      <c r="B7" s="18">
        <v>15.5</v>
      </c>
      <c r="C7" s="18">
        <v>-30.1</v>
      </c>
      <c r="D7" s="18">
        <f t="shared" ref="D7:D18" si="0">B7-C7</f>
        <v>45.6</v>
      </c>
      <c r="E7" s="14"/>
      <c r="F7" s="13"/>
      <c r="G7" s="15"/>
      <c r="H7" s="15"/>
      <c r="I7" s="15"/>
      <c r="J7" s="15"/>
    </row>
    <row r="8" spans="1:20">
      <c r="A8" s="20" t="s">
        <v>48</v>
      </c>
      <c r="B8" s="18">
        <v>13.3</v>
      </c>
      <c r="C8" s="18">
        <v>-24</v>
      </c>
      <c r="D8" s="18">
        <f t="shared" si="0"/>
        <v>37.299999999999997</v>
      </c>
      <c r="E8" s="14"/>
      <c r="F8" s="13"/>
      <c r="G8" s="15"/>
      <c r="H8" s="15"/>
      <c r="I8" s="15"/>
      <c r="J8" s="15"/>
    </row>
    <row r="9" spans="1:20">
      <c r="A9" s="20" t="s">
        <v>49</v>
      </c>
      <c r="B9" s="18">
        <v>21.7</v>
      </c>
      <c r="C9" s="18">
        <v>-25.6</v>
      </c>
      <c r="D9" s="18">
        <f t="shared" si="0"/>
        <v>47.3</v>
      </c>
      <c r="E9" s="14"/>
      <c r="F9" s="14"/>
      <c r="G9" s="14"/>
      <c r="H9" s="14"/>
      <c r="I9" s="14"/>
      <c r="J9" s="14"/>
    </row>
    <row r="10" spans="1:20">
      <c r="A10" s="20" t="s">
        <v>50</v>
      </c>
      <c r="B10" s="18">
        <v>26.5</v>
      </c>
      <c r="C10" s="18">
        <v>-11.8</v>
      </c>
      <c r="D10" s="18">
        <f t="shared" si="0"/>
        <v>38.299999999999997</v>
      </c>
      <c r="E10" s="14"/>
      <c r="F10" s="14"/>
      <c r="G10" s="14"/>
      <c r="H10" s="14"/>
      <c r="I10" s="14"/>
      <c r="J10" s="14"/>
    </row>
    <row r="11" spans="1:20">
      <c r="A11" s="20" t="s">
        <v>51</v>
      </c>
      <c r="B11" s="18">
        <v>31.3</v>
      </c>
      <c r="C11" s="18">
        <v>-14.6</v>
      </c>
      <c r="D11" s="18">
        <f t="shared" si="0"/>
        <v>45.9</v>
      </c>
      <c r="E11" s="14"/>
      <c r="F11" s="14"/>
      <c r="G11" s="14"/>
      <c r="H11" s="14"/>
      <c r="I11" s="14"/>
      <c r="J11" s="14"/>
    </row>
    <row r="12" spans="1:20">
      <c r="A12" s="20" t="s">
        <v>52</v>
      </c>
      <c r="B12" s="18">
        <v>32.299999999999997</v>
      </c>
      <c r="C12" s="18">
        <v>-0.6</v>
      </c>
      <c r="D12" s="18">
        <f t="shared" si="0"/>
        <v>32.9</v>
      </c>
      <c r="E12" s="14"/>
      <c r="F12" s="14"/>
      <c r="G12" s="14"/>
      <c r="H12" s="14"/>
      <c r="I12" s="14"/>
      <c r="J12" s="14"/>
    </row>
    <row r="13" spans="1:20">
      <c r="A13" s="20" t="s">
        <v>54</v>
      </c>
      <c r="B13" s="18">
        <v>34.9</v>
      </c>
      <c r="C13" s="18">
        <v>0.2</v>
      </c>
      <c r="D13" s="18">
        <f t="shared" si="0"/>
        <v>34.699999999999996</v>
      </c>
      <c r="E13" s="14"/>
      <c r="F13" s="14"/>
      <c r="G13" s="14"/>
      <c r="H13" s="14"/>
      <c r="I13" s="14"/>
      <c r="J13" s="14"/>
    </row>
    <row r="14" spans="1:20">
      <c r="A14" s="20" t="s">
        <v>55</v>
      </c>
      <c r="B14" s="18">
        <v>33.200000000000003</v>
      </c>
      <c r="C14" s="18">
        <v>1</v>
      </c>
      <c r="D14" s="18">
        <f t="shared" si="0"/>
        <v>32.200000000000003</v>
      </c>
      <c r="E14" s="14"/>
      <c r="F14" s="14"/>
      <c r="G14" s="14"/>
      <c r="H14" s="14"/>
      <c r="I14" s="14"/>
      <c r="J14" s="14"/>
    </row>
    <row r="15" spans="1:20">
      <c r="A15" s="20" t="s">
        <v>56</v>
      </c>
      <c r="B15" s="18">
        <v>29.9</v>
      </c>
      <c r="C15" s="18">
        <v>-4.9000000000000004</v>
      </c>
      <c r="D15" s="18">
        <f t="shared" si="0"/>
        <v>34.799999999999997</v>
      </c>
      <c r="E15" s="14"/>
      <c r="F15" s="14"/>
      <c r="G15" s="14"/>
      <c r="H15" s="14"/>
      <c r="I15" s="14"/>
      <c r="J15" s="14"/>
    </row>
    <row r="16" spans="1:20">
      <c r="A16" s="20" t="s">
        <v>57</v>
      </c>
      <c r="B16" s="18">
        <v>24.8</v>
      </c>
      <c r="C16" s="18">
        <v>-9.8000000000000007</v>
      </c>
      <c r="D16" s="18">
        <f t="shared" si="0"/>
        <v>34.6</v>
      </c>
      <c r="E16" s="14"/>
      <c r="F16" s="14"/>
      <c r="G16" s="14"/>
      <c r="H16" s="14"/>
      <c r="I16" s="14"/>
      <c r="J16" s="14"/>
    </row>
    <row r="17" spans="1:20">
      <c r="A17" s="20" t="s">
        <v>58</v>
      </c>
      <c r="B17" s="18">
        <v>19.600000000000001</v>
      </c>
      <c r="C17" s="18">
        <v>-23.9</v>
      </c>
      <c r="D17" s="18">
        <f t="shared" si="0"/>
        <v>43.5</v>
      </c>
      <c r="E17" s="14"/>
      <c r="F17" s="14"/>
      <c r="G17" s="14"/>
      <c r="H17" s="14"/>
      <c r="I17" s="14"/>
      <c r="J17" s="14"/>
    </row>
    <row r="18" spans="1:20">
      <c r="A18" s="20" t="s">
        <v>59</v>
      </c>
      <c r="B18" s="18">
        <v>14.3</v>
      </c>
      <c r="C18" s="18">
        <v>-28.3</v>
      </c>
      <c r="D18" s="18">
        <f t="shared" si="0"/>
        <v>42.6</v>
      </c>
      <c r="E18" s="14"/>
      <c r="F18" s="14"/>
      <c r="G18" s="14"/>
      <c r="H18" s="14"/>
      <c r="I18" s="14"/>
      <c r="J18" s="14"/>
    </row>
    <row r="21" spans="1:20">
      <c r="B21" s="9"/>
      <c r="D21" s="9"/>
    </row>
    <row r="22" spans="1:20">
      <c r="A22" s="8"/>
      <c r="B22" s="9"/>
      <c r="C22" s="9"/>
      <c r="D22" s="9"/>
    </row>
    <row r="23" spans="1:20">
      <c r="A23" s="8"/>
      <c r="B23" s="9"/>
      <c r="C23" s="9"/>
      <c r="D23" s="9"/>
    </row>
    <row r="24" spans="1:20">
      <c r="A24" s="8"/>
      <c r="B24" s="9"/>
      <c r="C24" s="8"/>
      <c r="D24" s="8"/>
      <c r="E24" s="8"/>
      <c r="F24" s="8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0"/>
      <c r="S24" s="9"/>
      <c r="T24" s="8"/>
    </row>
    <row r="25" spans="1:20">
      <c r="A25" s="10"/>
      <c r="B25" s="9"/>
      <c r="C25" s="9"/>
      <c r="D25" s="9"/>
      <c r="E25" s="9"/>
      <c r="F25" s="9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0"/>
      <c r="S25" s="9"/>
      <c r="T25" s="8"/>
    </row>
    <row r="26" spans="1:20">
      <c r="K26" s="11"/>
      <c r="L26" s="11"/>
      <c r="M26" s="11"/>
      <c r="N26" s="11"/>
      <c r="O26" s="11"/>
      <c r="P26" s="11"/>
      <c r="Q26" s="11"/>
      <c r="R26" s="10"/>
      <c r="S26" s="9"/>
      <c r="T26" s="8"/>
    </row>
    <row r="27" spans="1:20">
      <c r="K27" s="11"/>
      <c r="L27" s="11"/>
      <c r="M27" s="11"/>
      <c r="N27" s="11"/>
      <c r="O27" s="11"/>
      <c r="P27" s="11"/>
      <c r="Q27" s="11"/>
      <c r="R27" s="10"/>
      <c r="S27" s="9"/>
      <c r="T27" s="8"/>
    </row>
    <row r="28" spans="1:20">
      <c r="K28" s="11"/>
      <c r="L28" s="11"/>
      <c r="M28" s="11"/>
      <c r="N28" s="11"/>
      <c r="O28" s="11"/>
      <c r="P28" s="11"/>
      <c r="Q28" s="11"/>
      <c r="R28" s="10"/>
      <c r="S28" s="9"/>
      <c r="T28" s="8"/>
    </row>
    <row r="29" spans="1:20">
      <c r="K29" s="11"/>
      <c r="L29" s="11"/>
      <c r="M29" s="11"/>
      <c r="N29" s="11"/>
      <c r="O29" s="11"/>
      <c r="P29" s="11"/>
      <c r="Q29" s="11"/>
      <c r="R29" s="10"/>
      <c r="S29" s="9"/>
      <c r="T29" s="8"/>
    </row>
    <row r="30" spans="1:20">
      <c r="K30" s="11"/>
      <c r="L30" s="11"/>
      <c r="M30" s="11"/>
      <c r="N30" s="11"/>
      <c r="O30" s="11"/>
      <c r="P30" s="11"/>
      <c r="Q30" s="11"/>
      <c r="R30" s="10"/>
      <c r="S30" s="9"/>
      <c r="T30" s="8"/>
    </row>
    <row r="31" spans="1:20">
      <c r="K31" s="11"/>
      <c r="L31" s="11"/>
      <c r="M31" s="11"/>
      <c r="N31" s="11"/>
      <c r="O31" s="11"/>
      <c r="P31" s="11"/>
      <c r="Q31" s="11"/>
      <c r="R31" s="10"/>
      <c r="S31" s="9"/>
      <c r="T31" s="8"/>
    </row>
    <row r="32" spans="1:20">
      <c r="K32" s="11"/>
      <c r="L32" s="11"/>
      <c r="M32" s="11"/>
      <c r="N32" s="11"/>
      <c r="O32" s="11"/>
      <c r="P32" s="11"/>
      <c r="Q32" s="11"/>
      <c r="R32" s="10"/>
      <c r="S32" s="9"/>
      <c r="T32" s="8"/>
    </row>
    <row r="33" spans="11:20">
      <c r="K33" s="11"/>
      <c r="L33" s="11"/>
      <c r="M33" s="11"/>
      <c r="N33" s="11"/>
      <c r="O33" s="11"/>
      <c r="P33" s="11"/>
      <c r="Q33" s="11"/>
      <c r="R33" s="10"/>
      <c r="S33" s="9"/>
      <c r="T33" s="8"/>
    </row>
  </sheetData>
  <mergeCells count="1">
    <mergeCell ref="A1:J3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A19E-ED76-46F0-93D4-0169F1089C6A}">
  <dimension ref="A1:C18"/>
  <sheetViews>
    <sheetView tabSelected="1" workbookViewId="0">
      <selection sqref="A1:C2"/>
    </sheetView>
  </sheetViews>
  <sheetFormatPr baseColWidth="10" defaultRowHeight="14.5"/>
  <cols>
    <col min="1" max="1" width="8.6328125" customWidth="1"/>
    <col min="2" max="2" width="15.6328125" customWidth="1"/>
    <col min="3" max="3" width="17.6328125" customWidth="1"/>
  </cols>
  <sheetData>
    <row r="1" spans="1:3">
      <c r="A1" s="40" t="s">
        <v>42</v>
      </c>
      <c r="B1" s="40"/>
      <c r="C1" s="40"/>
    </row>
    <row r="2" spans="1:3">
      <c r="A2" s="40"/>
      <c r="B2" s="40"/>
      <c r="C2" s="40"/>
    </row>
    <row r="3" spans="1:3">
      <c r="B3" s="24"/>
    </row>
    <row r="4" spans="1:3" ht="29">
      <c r="A4" s="25" t="s">
        <v>63</v>
      </c>
      <c r="B4" s="70" t="s">
        <v>64</v>
      </c>
      <c r="C4" s="70" t="s">
        <v>65</v>
      </c>
    </row>
    <row r="5" spans="1:3">
      <c r="A5" s="71" t="s">
        <v>47</v>
      </c>
      <c r="B5" s="72">
        <v>-5.0999999999999996</v>
      </c>
      <c r="C5" s="73">
        <v>80</v>
      </c>
    </row>
    <row r="6" spans="1:3">
      <c r="A6" s="71" t="s">
        <v>48</v>
      </c>
      <c r="B6" s="72">
        <v>-3.3</v>
      </c>
      <c r="C6" s="73">
        <v>60</v>
      </c>
    </row>
    <row r="7" spans="1:3">
      <c r="A7" s="71" t="s">
        <v>49</v>
      </c>
      <c r="B7" s="72">
        <v>0.7</v>
      </c>
      <c r="C7" s="73">
        <v>62</v>
      </c>
    </row>
    <row r="8" spans="1:3">
      <c r="A8" s="71" t="s">
        <v>50</v>
      </c>
      <c r="B8" s="72">
        <v>5.0999999999999996</v>
      </c>
      <c r="C8" s="73">
        <v>76</v>
      </c>
    </row>
    <row r="9" spans="1:3">
      <c r="A9" s="71" t="s">
        <v>51</v>
      </c>
      <c r="B9" s="72">
        <v>10</v>
      </c>
      <c r="C9" s="73">
        <v>110</v>
      </c>
    </row>
    <row r="10" spans="1:3">
      <c r="A10" s="71" t="s">
        <v>52</v>
      </c>
      <c r="B10" s="72">
        <v>13.1</v>
      </c>
      <c r="C10" s="73">
        <v>141</v>
      </c>
    </row>
    <row r="11" spans="1:3">
      <c r="A11" s="71" t="s">
        <v>54</v>
      </c>
      <c r="B11" s="72">
        <v>15</v>
      </c>
      <c r="C11" s="73">
        <v>155</v>
      </c>
    </row>
    <row r="12" spans="1:3">
      <c r="A12" s="71" t="s">
        <v>55</v>
      </c>
      <c r="B12" s="72">
        <v>14.5</v>
      </c>
      <c r="C12" s="73">
        <v>154</v>
      </c>
    </row>
    <row r="13" spans="1:3">
      <c r="A13" s="71" t="s">
        <v>56</v>
      </c>
      <c r="B13" s="72">
        <v>11.4</v>
      </c>
      <c r="C13" s="73">
        <v>97</v>
      </c>
    </row>
    <row r="14" spans="1:3">
      <c r="A14" s="71" t="s">
        <v>57</v>
      </c>
      <c r="B14" s="72">
        <v>6.5</v>
      </c>
      <c r="C14" s="73">
        <v>58</v>
      </c>
    </row>
    <row r="15" spans="1:3">
      <c r="A15" s="71" t="s">
        <v>58</v>
      </c>
      <c r="B15" s="72">
        <v>0.3</v>
      </c>
      <c r="C15" s="73">
        <v>70</v>
      </c>
    </row>
    <row r="16" spans="1:3">
      <c r="A16" s="71" t="s">
        <v>59</v>
      </c>
      <c r="B16" s="72">
        <v>-4.4000000000000004</v>
      </c>
      <c r="C16" s="73">
        <v>81</v>
      </c>
    </row>
    <row r="17" spans="1:3">
      <c r="A17" s="74"/>
      <c r="B17" s="74"/>
      <c r="C17" s="74"/>
    </row>
    <row r="18" spans="1:3">
      <c r="A18" s="74"/>
      <c r="B18" s="74"/>
      <c r="C18" s="74"/>
    </row>
  </sheetData>
  <mergeCells count="1">
    <mergeCell ref="A1:C2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33FB-0973-45C1-9412-A6BB373CC793}">
  <dimension ref="A1:D16"/>
  <sheetViews>
    <sheetView workbookViewId="0">
      <selection sqref="A1:C2"/>
    </sheetView>
  </sheetViews>
  <sheetFormatPr baseColWidth="10" defaultRowHeight="14.5"/>
  <cols>
    <col min="2" max="2" width="11.6328125" customWidth="1"/>
  </cols>
  <sheetData>
    <row r="1" spans="1:4">
      <c r="A1" s="41" t="s">
        <v>66</v>
      </c>
      <c r="B1" s="41"/>
      <c r="C1" s="41"/>
    </row>
    <row r="2" spans="1:4">
      <c r="A2" s="41"/>
      <c r="B2" s="41"/>
      <c r="C2" s="41"/>
    </row>
    <row r="3" spans="1:4">
      <c r="B3" s="42"/>
      <c r="C3" s="42"/>
    </row>
    <row r="4" spans="1:4">
      <c r="A4" s="75" t="s">
        <v>63</v>
      </c>
      <c r="B4" s="75" t="s">
        <v>68</v>
      </c>
      <c r="C4" s="75" t="s">
        <v>69</v>
      </c>
      <c r="D4" s="75" t="s">
        <v>67</v>
      </c>
    </row>
    <row r="5" spans="1:4">
      <c r="A5" s="71" t="s">
        <v>47</v>
      </c>
      <c r="B5" s="71">
        <v>2</v>
      </c>
      <c r="C5" s="71">
        <v>16</v>
      </c>
      <c r="D5" s="71">
        <v>5</v>
      </c>
    </row>
    <row r="6" spans="1:4">
      <c r="A6" s="71" t="s">
        <v>48</v>
      </c>
      <c r="B6" s="73">
        <v>4</v>
      </c>
      <c r="C6" s="73">
        <v>13</v>
      </c>
      <c r="D6" s="73">
        <v>4</v>
      </c>
    </row>
    <row r="7" spans="1:4">
      <c r="A7" s="71" t="s">
        <v>49</v>
      </c>
      <c r="B7" s="73">
        <v>3</v>
      </c>
      <c r="C7" s="73">
        <v>14</v>
      </c>
      <c r="D7" s="73">
        <v>2</v>
      </c>
    </row>
    <row r="8" spans="1:4">
      <c r="A8" s="71" t="s">
        <v>50</v>
      </c>
      <c r="B8" s="73">
        <v>3</v>
      </c>
      <c r="C8" s="73">
        <v>14</v>
      </c>
      <c r="D8" s="73">
        <v>1</v>
      </c>
    </row>
    <row r="9" spans="1:4">
      <c r="A9" s="71" t="s">
        <v>51</v>
      </c>
      <c r="B9" s="73">
        <v>3</v>
      </c>
      <c r="C9" s="73">
        <v>12</v>
      </c>
      <c r="D9" s="76">
        <v>1</v>
      </c>
    </row>
    <row r="10" spans="1:4">
      <c r="A10" s="71" t="s">
        <v>52</v>
      </c>
      <c r="B10" s="73">
        <v>3</v>
      </c>
      <c r="C10" s="73">
        <v>11</v>
      </c>
      <c r="D10" s="76" t="s">
        <v>53</v>
      </c>
    </row>
    <row r="11" spans="1:4">
      <c r="A11" s="71" t="s">
        <v>54</v>
      </c>
      <c r="B11" s="73">
        <v>5</v>
      </c>
      <c r="C11" s="73">
        <v>10</v>
      </c>
      <c r="D11" s="76" t="s">
        <v>53</v>
      </c>
    </row>
    <row r="12" spans="1:4">
      <c r="A12" s="71" t="s">
        <v>55</v>
      </c>
      <c r="B12" s="73">
        <v>5</v>
      </c>
      <c r="C12" s="73">
        <v>10</v>
      </c>
      <c r="D12" s="76">
        <v>1</v>
      </c>
    </row>
    <row r="13" spans="1:4">
      <c r="A13" s="71" t="s">
        <v>56</v>
      </c>
      <c r="B13" s="73">
        <v>5</v>
      </c>
      <c r="C13" s="73">
        <v>10</v>
      </c>
      <c r="D13" s="76">
        <v>4</v>
      </c>
    </row>
    <row r="14" spans="1:4">
      <c r="A14" s="71" t="s">
        <v>57</v>
      </c>
      <c r="B14" s="73">
        <v>6</v>
      </c>
      <c r="C14" s="73">
        <v>11</v>
      </c>
      <c r="D14" s="73">
        <v>7</v>
      </c>
    </row>
    <row r="15" spans="1:4">
      <c r="A15" s="71" t="s">
        <v>58</v>
      </c>
      <c r="B15" s="73">
        <v>2</v>
      </c>
      <c r="C15" s="73">
        <v>15</v>
      </c>
      <c r="D15" s="73">
        <v>6</v>
      </c>
    </row>
    <row r="16" spans="1:4">
      <c r="A16" s="71" t="s">
        <v>59</v>
      </c>
      <c r="B16" s="73">
        <v>2</v>
      </c>
      <c r="C16" s="73">
        <v>17</v>
      </c>
      <c r="D16" s="73">
        <v>4</v>
      </c>
    </row>
  </sheetData>
  <mergeCells count="2">
    <mergeCell ref="A1:C2"/>
    <mergeCell ref="B3:C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Diagrammgestaltung A</vt:lpstr>
      <vt:lpstr>Diagrammgestaltung B</vt:lpstr>
      <vt:lpstr>Diagrammgestaltung C</vt:lpstr>
      <vt:lpstr>Diagrammgestaltung D</vt:lpstr>
      <vt:lpstr>Diagrammgestaltung E</vt:lpstr>
      <vt:lpstr>Diagrammgestaltung F</vt:lpstr>
      <vt:lpstr>Diagrammgestaltung G</vt:lpstr>
      <vt:lpstr>Diagramgestalltung H</vt:lpstr>
      <vt:lpstr>Diagrammgestaltung I</vt:lpstr>
      <vt:lpstr>Diagrammgestaltung J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Rettensteiner Magdalena Sophie</dc:creator>
  <cp:lastModifiedBy>Rettensteiner Magdalena Sophie</cp:lastModifiedBy>
  <dcterms:created xsi:type="dcterms:W3CDTF">2024-11-08T14:06:28Z</dcterms:created>
  <dcterms:modified xsi:type="dcterms:W3CDTF">2025-01-03T14:21:27Z</dcterms:modified>
</cp:coreProperties>
</file>