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imh\OneDrive\Desktop\Studium\Geografie\3. Semester\"/>
    </mc:Choice>
  </mc:AlternateContent>
  <xr:revisionPtr revIDLastSave="172" documentId="114_{64A667A2-0AE4-40CD-8F78-7F71691CEB53}" xr6:coauthVersionLast="45" xr6:coauthVersionMax="45" xr10:uidLastSave="{9E2C6325-1C34-4237-BBC2-2A1956DFC98E}"/>
  <bookViews>
    <workbookView xWindow="-110" yWindow="-110" windowWidth="21820" windowHeight="14620" activeTab="6" xr2:uid="{4267653B-2A52-43CE-A22C-B978EFA3C139}"/>
  </bookViews>
  <sheets>
    <sheet name="A" sheetId="1" r:id="rId1"/>
    <sheet name="B" sheetId="3" r:id="rId2"/>
    <sheet name="C" sheetId="4" r:id="rId3"/>
    <sheet name="D" sheetId="5" r:id="rId4"/>
    <sheet name="E" sheetId="6" r:id="rId5"/>
    <sheet name="F" sheetId="7" r:id="rId6"/>
    <sheet name="G" sheetId="9" r:id="rId7"/>
    <sheet name="H" sheetId="8" r:id="rId8"/>
    <sheet name="I" sheetId="10" r:id="rId9"/>
    <sheet name="J" sheetId="11" r:id="rId10"/>
  </sheets>
  <definedNames>
    <definedName name="_xlchart.v1.0" hidden="1">G!$A$3:$A$14</definedName>
    <definedName name="_xlchart.v1.1" hidden="1">G!$B$2</definedName>
    <definedName name="_xlchart.v1.2" hidden="1">G!$B$3:$B$14</definedName>
    <definedName name="_xlchart.v1.3" hidden="1">G!$C$2</definedName>
    <definedName name="_xlchart.v1.4" hidden="1">G!$C$3:$C$14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9" l="1"/>
  <c r="D13" i="9"/>
  <c r="D12" i="9"/>
  <c r="D11" i="9"/>
  <c r="D10" i="9"/>
  <c r="D8" i="9"/>
  <c r="D7" i="9"/>
  <c r="D6" i="9"/>
  <c r="D5" i="9"/>
  <c r="D4" i="9"/>
  <c r="D3" i="9"/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2" i="6"/>
</calcChain>
</file>

<file path=xl/sharedStrings.xml><?xml version="1.0" encoding="utf-8"?>
<sst xmlns="http://schemas.openxmlformats.org/spreadsheetml/2006/main" count="98" uniqueCount="47">
  <si>
    <t>Linz (Stadt)</t>
  </si>
  <si>
    <t>Steyr (Stadt)</t>
  </si>
  <si>
    <t>Wels (Stadt)</t>
  </si>
  <si>
    <t>Braunau am Inn</t>
  </si>
  <si>
    <t>Eferding</t>
  </si>
  <si>
    <t>Freistadt</t>
  </si>
  <si>
    <t>Gmunden</t>
  </si>
  <si>
    <t>Grieskirchen</t>
  </si>
  <si>
    <t>Kirchdorf an der Krems</t>
  </si>
  <si>
    <t>Linz-Land</t>
  </si>
  <si>
    <t>Perg</t>
  </si>
  <si>
    <t>Ried im Innkreis</t>
  </si>
  <si>
    <t>Rohrbach</t>
  </si>
  <si>
    <t>Schärding</t>
  </si>
  <si>
    <t>Steyr-Land</t>
  </si>
  <si>
    <t>Urfahr-Umgebung</t>
  </si>
  <si>
    <t>Vöcklabruck</t>
  </si>
  <si>
    <t>Wels-Land</t>
  </si>
  <si>
    <t>Jahreszahl</t>
  </si>
  <si>
    <t>Steyr(Stadt)</t>
  </si>
  <si>
    <t>Gemeinde</t>
  </si>
  <si>
    <t>Dichtewerte</t>
  </si>
  <si>
    <t>Temperatur im Monatsmittel</t>
  </si>
  <si>
    <t>Februar</t>
  </si>
  <si>
    <t xml:space="preserve">Jänner 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</si>
  <si>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</si>
  <si>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</si>
  <si>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</si>
  <si>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</si>
  <si>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</si>
  <si>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</si>
  <si>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</si>
  <si>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</si>
  <si>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</si>
  <si>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</si>
  <si>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Niederschlag im Monatsmittel</t>
  </si>
  <si>
    <t>Absolutes monatliches Minimum</t>
  </si>
  <si>
    <t xml:space="preserve">Absolutes monatliches Maximum </t>
  </si>
  <si>
    <t>Trübe Tage</t>
  </si>
  <si>
    <t>Restliche Tage</t>
  </si>
  <si>
    <t xml:space="preserve">Heitere Tage </t>
  </si>
  <si>
    <t>Lernziel 1: Die Schülerinnen und Schüler können eine Computer einschalten.</t>
  </si>
  <si>
    <t>Lernzeil 2: Die Schüler kennen einfachen Textprogramme und können diese bedienen.</t>
  </si>
  <si>
    <t>Lernziel 3: Die Schüler wissen wie sie ihre Informationen online teilen können.</t>
  </si>
  <si>
    <t>Lernziel 4:Die Schüler kennen die Datenschutzebestimmungen und halten diese ein.</t>
  </si>
  <si>
    <t xml:space="preserve">Lernziel 5: Die Schüler kennen Risiken des Internets. </t>
  </si>
  <si>
    <t xml:space="preserve">Spannweite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</si>
</sst>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sz val="6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5" fillId="0" borderId="0" applyFont="0" applyFill="0" applyBorder="0" applyAlignment="0" applyProtection="0"/>
    <xf numFmtId="164" fontId="7" fillId="0" borderId="0"/>
  </cellStyleXfs>
  <cellXfs count="87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49" fontId="4" fillId="0" borderId="0" xfId="1" applyNumberFormat="1" applyFont="1" applyBorder="1" applyAlignment="1">
      <alignment vertical="center" wrapText="1"/>
    </xf>
    <xf numFmtId="9" fontId="0" fillId="0" borderId="0" xfId="2" applyFont="1"/>
    <xf numFmtId="9" fontId="0" fillId="0" borderId="0" xfId="2" applyNumberFormat="1" applyFont="1"/>
    <xf numFmtId="0" fontId="6" fillId="0" borderId="0" xfId="0" applyFont="1"/>
    <xf numFmtId="1" fontId="2" fillId="0" borderId="0" xfId="0" applyNumberFormat="1" applyFont="1" applyAlignment="1">
      <alignment horizontal="right"/>
    </xf>
    <xf numFmtId="1" fontId="8" fillId="0" borderId="0" xfId="3" applyNumberFormat="1" applyFont="1"/>
    <xf numFmtId="9" fontId="0" fillId="0" borderId="0" xfId="0" applyNumberFormat="1"/>
    <xf numFmtId="49" fontId="4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</cellXfs>
  <cellStyles count="4">
    <cellStyle name="Prozent" xfId="2" builtinId="5"/>
    <cellStyle name="Standard" xfId="0" builtinId="0"/>
    <cellStyle name="Standard 2" xfId="1" xr:uid="{C83F5F2F-1713-479D-A120-F18097C78458}"/>
    <cellStyle name="Standard 3" xfId="3" xr:uid="{4C150CCD-9876-4056-B829-6A411B717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D1:</a:t>
            </a:r>
            <a:r>
              <a:rPr lang="de-AT" baseline="0"/>
              <a:t> Bevölkerungsentwicklung der Gemeinde Linz 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15048118985127"/>
          <c:y val="0.11572542901716068"/>
          <c:w val="0.79329396325459323"/>
          <c:h val="0.5095991745181618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A!$B$3:$B$16</c:f>
              <c:numCache>
                <c:formatCode>General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1982</c:v>
                </c:pt>
                <c:pt idx="12">
                  <c:v>1991</c:v>
                </c:pt>
                <c:pt idx="13">
                  <c:v>2001</c:v>
                </c:pt>
              </c:numCache>
            </c:numRef>
          </c:cat>
          <c:val>
            <c:numRef>
              <c:f>A!$C$3:$C$16</c:f>
              <c:numCache>
                <c:formatCode>General</c:formatCode>
                <c:ptCount val="14"/>
                <c:pt idx="0">
                  <c:v>49635</c:v>
                </c:pt>
                <c:pt idx="1">
                  <c:v>56569</c:v>
                </c:pt>
                <c:pt idx="2">
                  <c:v>65090</c:v>
                </c:pt>
                <c:pt idx="3">
                  <c:v>83356</c:v>
                </c:pt>
                <c:pt idx="4">
                  <c:v>97852</c:v>
                </c:pt>
                <c:pt idx="5">
                  <c:v>107463</c:v>
                </c:pt>
                <c:pt idx="6">
                  <c:v>115328</c:v>
                </c:pt>
                <c:pt idx="7">
                  <c:v>128177</c:v>
                </c:pt>
                <c:pt idx="8">
                  <c:v>184685</c:v>
                </c:pt>
                <c:pt idx="9">
                  <c:v>195978</c:v>
                </c:pt>
                <c:pt idx="10">
                  <c:v>204889</c:v>
                </c:pt>
                <c:pt idx="11">
                  <c:v>199910</c:v>
                </c:pt>
                <c:pt idx="12">
                  <c:v>203044</c:v>
                </c:pt>
                <c:pt idx="13">
                  <c:v>183504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0-4DAB-85C2-BAA7DBD39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678496"/>
        <c:axId val="516681448"/>
        <c:axId val="0"/>
      </c:bar3DChart>
      <c:catAx>
        <c:axId val="516678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Jahreszahlen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6681448"/>
        <c:crosses val="autoZero"/>
        <c:auto val="1"/>
        <c:lblAlgn val="ctr"/>
        <c:lblOffset val="100"/>
        <c:noMultiLvlLbl val="0"/>
      </c:catAx>
      <c:valAx>
        <c:axId val="51668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Wohnbevölkerung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667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Feinlernziele im Fach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8339787835050562"/>
          <c:y val="0.17342535454096275"/>
          <c:w val="0.43257414698162727"/>
          <c:h val="0.73765419947506561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J!$B$1:$F$1</c:f>
              <c:strCache>
                <c:ptCount val="5"/>
                <c:pt idx="0">
                  <c:v>Lernziel 1: Die Schülerinnen und Schüler können eine Computer einschalten.</c:v>
                </c:pt>
                <c:pt idx="1">
                  <c:v>Lernzeil 2: Die Schüler kennen einfachen Textprogramme und können diese bedienen.</c:v>
                </c:pt>
                <c:pt idx="2">
                  <c:v>Lernziel 3: Die Schüler wissen wie sie ihre Informationen online teilen können.</c:v>
                </c:pt>
                <c:pt idx="3">
                  <c:v>Lernziel 4:Die Schüler kennen die Datenschutzebestimmungen und halten diese ein.</c:v>
                </c:pt>
                <c:pt idx="4">
                  <c:v>Lernziel 5: Die Schüler kennen Risiken des Internets. </c:v>
                </c:pt>
              </c:strCache>
            </c:strRef>
          </c:cat>
          <c:val>
            <c:numRef>
              <c:f>J!$B$2:$F$2</c:f>
              <c:numCache>
                <c:formatCode>0%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4-4EFC-8526-2AD2EFE7C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121864"/>
        <c:axId val="913118584"/>
      </c:radarChart>
      <c:catAx>
        <c:axId val="91312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3118584"/>
        <c:crosses val="autoZero"/>
        <c:auto val="1"/>
        <c:lblAlgn val="ctr"/>
        <c:lblOffset val="100"/>
        <c:noMultiLvlLbl val="0"/>
      </c:catAx>
      <c:valAx>
        <c:axId val="91311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312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D2:</a:t>
            </a:r>
            <a:r>
              <a:rPr lang="de-AT" baseline="0"/>
              <a:t> Bevölkerungsentwicklung von 1869-2019 der Gemeinde Linz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615048118985127"/>
          <c:y val="0.16813033359193172"/>
          <c:w val="0.7679606299212598"/>
          <c:h val="0.5016809710267985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B!$A$1:$A$16</c:f>
              <c:numCache>
                <c:formatCode>General</c:formatCode>
                <c:ptCount val="16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1982</c:v>
                </c:pt>
                <c:pt idx="12">
                  <c:v>1991</c:v>
                </c:pt>
                <c:pt idx="13">
                  <c:v>2001</c:v>
                </c:pt>
                <c:pt idx="14">
                  <c:v>2011</c:v>
                </c:pt>
                <c:pt idx="15">
                  <c:v>2019</c:v>
                </c:pt>
              </c:numCache>
            </c:numRef>
          </c:xVal>
          <c:yVal>
            <c:numRef>
              <c:f>B!$B$1:$B$16</c:f>
              <c:numCache>
                <c:formatCode>General</c:formatCode>
                <c:ptCount val="16"/>
                <c:pt idx="0">
                  <c:v>49635</c:v>
                </c:pt>
                <c:pt idx="1">
                  <c:v>56569</c:v>
                </c:pt>
                <c:pt idx="2">
                  <c:v>65090</c:v>
                </c:pt>
                <c:pt idx="3">
                  <c:v>83356</c:v>
                </c:pt>
                <c:pt idx="4">
                  <c:v>97852</c:v>
                </c:pt>
                <c:pt idx="5">
                  <c:v>107463</c:v>
                </c:pt>
                <c:pt idx="6">
                  <c:v>115328</c:v>
                </c:pt>
                <c:pt idx="7">
                  <c:v>128177</c:v>
                </c:pt>
                <c:pt idx="8">
                  <c:v>184685</c:v>
                </c:pt>
                <c:pt idx="9">
                  <c:v>195978</c:v>
                </c:pt>
                <c:pt idx="10">
                  <c:v>204889</c:v>
                </c:pt>
                <c:pt idx="11">
                  <c:v>199910</c:v>
                </c:pt>
                <c:pt idx="12">
                  <c:v>203044</c:v>
                </c:pt>
                <c:pt idx="13">
                  <c:v>183504</c:v>
                </c:pt>
                <c:pt idx="14">
                  <c:v>189889</c:v>
                </c:pt>
                <c:pt idx="15">
                  <c:v>205726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8F-4225-AE98-20D6CEB8A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669312"/>
        <c:axId val="516668328"/>
      </c:scatterChart>
      <c:valAx>
        <c:axId val="51666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Jahreszahl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6668328"/>
        <c:crosses val="autoZero"/>
        <c:crossBetween val="midCat"/>
      </c:valAx>
      <c:valAx>
        <c:axId val="51666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Wohnbevölkerung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6669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D3:</a:t>
            </a:r>
            <a:r>
              <a:rPr lang="de-AT" baseline="0"/>
              <a:t> Wohnbevölkerung der Berzirke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951273746606214"/>
          <c:y val="9.1214254925023303E-2"/>
          <c:w val="0.82535876905277628"/>
          <c:h val="0.583493703874932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'C'!$A$2:$A$19</c:f>
              <c:strCache>
                <c:ptCount val="18"/>
                <c:pt idx="0">
                  <c:v>Linz (Stadt)</c:v>
                </c:pt>
                <c:pt idx="1">
                  <c:v>Steyr (Stadt)</c:v>
                </c:pt>
                <c:pt idx="2">
                  <c:v>Wels (Stadt)</c:v>
                </c:pt>
                <c:pt idx="3">
                  <c:v>Braunau am Inn</c:v>
                </c:pt>
                <c:pt idx="4">
                  <c:v>Eferding</c:v>
                </c:pt>
                <c:pt idx="5">
                  <c:v>Freistadt</c:v>
                </c:pt>
                <c:pt idx="6">
                  <c:v>Gmunden</c:v>
                </c:pt>
                <c:pt idx="7">
                  <c:v>Grieskirchen</c:v>
                </c:pt>
                <c:pt idx="8">
                  <c:v>Kirchdorf an der Krems</c:v>
                </c:pt>
                <c:pt idx="9">
                  <c:v>Linz-Land</c:v>
                </c:pt>
                <c:pt idx="10">
                  <c:v>Perg</c:v>
                </c:pt>
                <c:pt idx="11">
                  <c:v>Ried im Innkreis</c:v>
                </c:pt>
                <c:pt idx="12">
                  <c:v>Rohrbach</c:v>
                </c:pt>
                <c:pt idx="13">
                  <c:v>Schärding</c:v>
                </c:pt>
                <c:pt idx="14">
                  <c:v>Steyr-Land</c:v>
                </c:pt>
                <c:pt idx="15">
                  <c:v>Urfahr-Umgebung</c:v>
                </c:pt>
                <c:pt idx="16">
                  <c:v>Vöcklabruck</c:v>
                </c:pt>
                <c:pt idx="17">
                  <c:v>Wels-Land</c:v>
                </c:pt>
              </c:strCache>
            </c:strRef>
          </c:cat>
          <c:val>
            <c:numRef>
              <c:f>'C'!$B$2:$B$19</c:f>
              <c:numCache>
                <c:formatCode>#,##0</c:formatCode>
                <c:ptCount val="18"/>
                <c:pt idx="0">
                  <c:v>189889</c:v>
                </c:pt>
                <c:pt idx="1">
                  <c:v>38205</c:v>
                </c:pt>
                <c:pt idx="2">
                  <c:v>58591</c:v>
                </c:pt>
                <c:pt idx="3">
                  <c:v>97826</c:v>
                </c:pt>
                <c:pt idx="4">
                  <c:v>31741</c:v>
                </c:pt>
                <c:pt idx="5">
                  <c:v>65113</c:v>
                </c:pt>
                <c:pt idx="6">
                  <c:v>99403</c:v>
                </c:pt>
                <c:pt idx="7">
                  <c:v>62555</c:v>
                </c:pt>
                <c:pt idx="8">
                  <c:v>55557</c:v>
                </c:pt>
                <c:pt idx="9">
                  <c:v>139116</c:v>
                </c:pt>
                <c:pt idx="10">
                  <c:v>65738</c:v>
                </c:pt>
                <c:pt idx="11">
                  <c:v>58553</c:v>
                </c:pt>
                <c:pt idx="12">
                  <c:v>56688</c:v>
                </c:pt>
                <c:pt idx="13">
                  <c:v>56426</c:v>
                </c:pt>
                <c:pt idx="14">
                  <c:v>58700</c:v>
                </c:pt>
                <c:pt idx="15">
                  <c:v>81400</c:v>
                </c:pt>
                <c:pt idx="16">
                  <c:v>130316</c:v>
                </c:pt>
                <c:pt idx="17">
                  <c:v>67945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E-46C9-AC4E-FA219DE878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'C'!$A$2:$A$19</c:f>
              <c:strCache>
                <c:ptCount val="18"/>
                <c:pt idx="0">
                  <c:v>Linz (Stadt)</c:v>
                </c:pt>
                <c:pt idx="1">
                  <c:v>Steyr (Stadt)</c:v>
                </c:pt>
                <c:pt idx="2">
                  <c:v>Wels (Stadt)</c:v>
                </c:pt>
                <c:pt idx="3">
                  <c:v>Braunau am Inn</c:v>
                </c:pt>
                <c:pt idx="4">
                  <c:v>Eferding</c:v>
                </c:pt>
                <c:pt idx="5">
                  <c:v>Freistadt</c:v>
                </c:pt>
                <c:pt idx="6">
                  <c:v>Gmunden</c:v>
                </c:pt>
                <c:pt idx="7">
                  <c:v>Grieskirchen</c:v>
                </c:pt>
                <c:pt idx="8">
                  <c:v>Kirchdorf an der Krems</c:v>
                </c:pt>
                <c:pt idx="9">
                  <c:v>Linz-Land</c:v>
                </c:pt>
                <c:pt idx="10">
                  <c:v>Perg</c:v>
                </c:pt>
                <c:pt idx="11">
                  <c:v>Ried im Innkreis</c:v>
                </c:pt>
                <c:pt idx="12">
                  <c:v>Rohrbach</c:v>
                </c:pt>
                <c:pt idx="13">
                  <c:v>Schärding</c:v>
                </c:pt>
                <c:pt idx="14">
                  <c:v>Steyr-Land</c:v>
                </c:pt>
                <c:pt idx="15">
                  <c:v>Urfahr-Umgebung</c:v>
                </c:pt>
                <c:pt idx="16">
                  <c:v>Vöcklabruck</c:v>
                </c:pt>
                <c:pt idx="17">
                  <c:v>Wels-Land</c:v>
                </c:pt>
              </c:strCache>
            </c:strRef>
          </c:cat>
          <c:val>
            <c:numRef>
              <c:f>'C'!$B$2:$B$19</c:f>
              <c:numCache>
                <c:formatCode>#,##0</c:formatCode>
                <c:ptCount val="18"/>
                <c:pt idx="0">
                  <c:v>189889</c:v>
                </c:pt>
                <c:pt idx="1">
                  <c:v>38205</c:v>
                </c:pt>
                <c:pt idx="2">
                  <c:v>58591</c:v>
                </c:pt>
                <c:pt idx="3">
                  <c:v>97826</c:v>
                </c:pt>
                <c:pt idx="4">
                  <c:v>31741</c:v>
                </c:pt>
                <c:pt idx="5">
                  <c:v>65113</c:v>
                </c:pt>
                <c:pt idx="6">
                  <c:v>99403</c:v>
                </c:pt>
                <c:pt idx="7">
                  <c:v>62555</c:v>
                </c:pt>
                <c:pt idx="8">
                  <c:v>55557</c:v>
                </c:pt>
                <c:pt idx="9">
                  <c:v>139116</c:v>
                </c:pt>
                <c:pt idx="10">
                  <c:v>65738</c:v>
                </c:pt>
                <c:pt idx="11">
                  <c:v>58553</c:v>
                </c:pt>
                <c:pt idx="12">
                  <c:v>56688</c:v>
                </c:pt>
                <c:pt idx="13">
                  <c:v>56426</c:v>
                </c:pt>
                <c:pt idx="14">
                  <c:v>58700</c:v>
                </c:pt>
                <c:pt idx="15">
                  <c:v>81400</c:v>
                </c:pt>
                <c:pt idx="16">
                  <c:v>130316</c:v>
                </c:pt>
                <c:pt idx="17">
                  <c:v>67945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0-462D-9A72-11516CD32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76423088"/>
        <c:axId val="776421776"/>
      </c:barChart>
      <c:catAx>
        <c:axId val="77642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Oberösterreichische Bezirke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6421776"/>
        <c:crosses val="autoZero"/>
        <c:auto val="1"/>
        <c:lblAlgn val="ctr"/>
        <c:lblOffset val="100"/>
        <c:noMultiLvlLbl val="0"/>
      </c:catAx>
      <c:valAx>
        <c:axId val="77642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Wohnbevölkerung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642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D4:</a:t>
            </a:r>
            <a:r>
              <a:rPr lang="de-AT" baseline="0"/>
              <a:t> Bevölkerungsentwicklung: Linz, Steyr, Wels 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84988312631134"/>
          <c:y val="9.0518608907870654E-2"/>
          <c:w val="0.71257146048233333"/>
          <c:h val="0.68396996440118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D!$B$1</c:f>
              <c:strCache>
                <c:ptCount val="1"/>
                <c:pt idx="0">
                  <c:v>Linz (Stadt)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D8F-4F79-A1FD-5AC1F94F04EF}"/>
              </c:ext>
            </c:extLst>
          </c:dPt>
          <c:cat>
            <c:numRef>
              <c:f>D!$A$2:$A$15</c:f>
              <c:numCache>
                <c:formatCode>General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1982</c:v>
                </c:pt>
                <c:pt idx="12">
                  <c:v>1991</c:v>
                </c:pt>
                <c:pt idx="13">
                  <c:v>2001</c:v>
                </c:pt>
              </c:numCache>
            </c:numRef>
          </c:cat>
          <c:val>
            <c:numRef>
              <c:f>D!$B$2:$B$15</c:f>
              <c:numCache>
                <c:formatCode>General</c:formatCode>
                <c:ptCount val="14"/>
                <c:pt idx="0">
                  <c:v>49635</c:v>
                </c:pt>
                <c:pt idx="1">
                  <c:v>56569</c:v>
                </c:pt>
                <c:pt idx="2">
                  <c:v>65090</c:v>
                </c:pt>
                <c:pt idx="3">
                  <c:v>83356</c:v>
                </c:pt>
                <c:pt idx="4">
                  <c:v>97852</c:v>
                </c:pt>
                <c:pt idx="5">
                  <c:v>107463</c:v>
                </c:pt>
                <c:pt idx="6">
                  <c:v>115338</c:v>
                </c:pt>
                <c:pt idx="7">
                  <c:v>128177</c:v>
                </c:pt>
                <c:pt idx="8">
                  <c:v>184685</c:v>
                </c:pt>
                <c:pt idx="9">
                  <c:v>195978</c:v>
                </c:pt>
                <c:pt idx="10">
                  <c:v>204889</c:v>
                </c:pt>
                <c:pt idx="11">
                  <c:v>199910</c:v>
                </c:pt>
                <c:pt idx="12">
                  <c:v>203044</c:v>
                </c:pt>
                <c:pt idx="13">
                  <c:v>183504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F-4F79-A1FD-5AC1F94F04EF}"/>
            </c:ext>
          </c:extLst>
        </c:ser>
        <c:ser>
          <c:idx val="1"/>
          <c:order val="1"/>
          <c:tx>
            <c:strRef>
              <c:f>D!$C$1</c:f>
              <c:strCache>
                <c:ptCount val="1"/>
                <c:pt idx="0">
                  <c:v>Steyr (Stadt)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D!$A$2:$A$15</c:f>
              <c:numCache>
                <c:formatCode>General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1982</c:v>
                </c:pt>
                <c:pt idx="12">
                  <c:v>1991</c:v>
                </c:pt>
                <c:pt idx="13">
                  <c:v>2001</c:v>
                </c:pt>
              </c:numCache>
            </c:numRef>
          </c:cat>
          <c:val>
            <c:numRef>
              <c:f>D!$C$2:$C$15</c:f>
              <c:numCache>
                <c:formatCode>General</c:formatCode>
                <c:ptCount val="14"/>
                <c:pt idx="0">
                  <c:v>16593</c:v>
                </c:pt>
                <c:pt idx="1">
                  <c:v>21054</c:v>
                </c:pt>
                <c:pt idx="2">
                  <c:v>26139</c:v>
                </c:pt>
                <c:pt idx="3">
                  <c:v>22272</c:v>
                </c:pt>
                <c:pt idx="4">
                  <c:v>22205</c:v>
                </c:pt>
                <c:pt idx="5">
                  <c:v>27200</c:v>
                </c:pt>
                <c:pt idx="6">
                  <c:v>25351</c:v>
                </c:pt>
                <c:pt idx="7">
                  <c:v>31017</c:v>
                </c:pt>
                <c:pt idx="8">
                  <c:v>36818</c:v>
                </c:pt>
                <c:pt idx="9">
                  <c:v>38306</c:v>
                </c:pt>
                <c:pt idx="10">
                  <c:v>40822</c:v>
                </c:pt>
                <c:pt idx="11">
                  <c:v>38942</c:v>
                </c:pt>
                <c:pt idx="12">
                  <c:v>39337</c:v>
                </c:pt>
                <c:pt idx="13">
                  <c:v>39340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F-4F79-A1FD-5AC1F94F04EF}"/>
            </c:ext>
          </c:extLst>
        </c:ser>
        <c:ser>
          <c:idx val="2"/>
          <c:order val="2"/>
          <c:tx>
            <c:strRef>
              <c:f>D!$D$1</c:f>
              <c:strCache>
                <c:ptCount val="1"/>
                <c:pt idx="0">
                  <c:v>Wels (Stadt)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D!$A$2:$A$15</c:f>
              <c:numCache>
                <c:formatCode>General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1982</c:v>
                </c:pt>
                <c:pt idx="12">
                  <c:v>1991</c:v>
                </c:pt>
                <c:pt idx="13">
                  <c:v>2001</c:v>
                </c:pt>
              </c:numCache>
            </c:numRef>
          </c:cat>
          <c:val>
            <c:numRef>
              <c:f>D!$D$2:$D$15</c:f>
              <c:numCache>
                <c:formatCode>General</c:formatCode>
                <c:ptCount val="14"/>
                <c:pt idx="0">
                  <c:v>11704</c:v>
                </c:pt>
                <c:pt idx="1">
                  <c:v>13175</c:v>
                </c:pt>
                <c:pt idx="2">
                  <c:v>14735</c:v>
                </c:pt>
                <c:pt idx="3">
                  <c:v>17308</c:v>
                </c:pt>
                <c:pt idx="4">
                  <c:v>22015</c:v>
                </c:pt>
                <c:pt idx="5">
                  <c:v>24248</c:v>
                </c:pt>
                <c:pt idx="6">
                  <c:v>25956</c:v>
                </c:pt>
                <c:pt idx="7">
                  <c:v>29533</c:v>
                </c:pt>
                <c:pt idx="8">
                  <c:v>38120</c:v>
                </c:pt>
                <c:pt idx="9">
                  <c:v>41060</c:v>
                </c:pt>
                <c:pt idx="10">
                  <c:v>47527</c:v>
                </c:pt>
                <c:pt idx="11">
                  <c:v>51060</c:v>
                </c:pt>
                <c:pt idx="12">
                  <c:v>52594</c:v>
                </c:pt>
                <c:pt idx="13">
                  <c:v>56478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8F-4F79-A1FD-5AC1F94F0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75774088"/>
        <c:axId val="775774416"/>
      </c:barChart>
      <c:catAx>
        <c:axId val="775774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Jahreszahlen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5774416"/>
        <c:crosses val="autoZero"/>
        <c:auto val="1"/>
        <c:lblAlgn val="ctr"/>
        <c:lblOffset val="100"/>
        <c:noMultiLvlLbl val="0"/>
      </c:catAx>
      <c:valAx>
        <c:axId val="7757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Wohnbevölkerung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577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AT"/>
              <a:t>D4: Prozentuelle Bevölkerungsentwicklung von 1869-2001 von den Gemeinden Linz,</a:t>
            </a:r>
            <a:r>
              <a:rPr lang="de-AT" baseline="0"/>
              <a:t> Steyr und Wels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930460501158861E-2"/>
          <c:y val="0.2428022111454573"/>
          <c:w val="0.89081432462171173"/>
          <c:h val="0.58114286419895367"/>
        </c:manualLayout>
      </c:layout>
      <c:scatterChart>
        <c:scatterStyle val="lineMarker"/>
        <c:varyColors val="0"/>
        <c:ser>
          <c:idx val="0"/>
          <c:order val="0"/>
          <c:tx>
            <c:strRef>
              <c:f>E!$B$1</c:f>
              <c:strCache>
                <c:ptCount val="1"/>
                <c:pt idx="0">
                  <c:v>Linz (Stadt)</c:v>
                </c:pt>
              </c:strCache>
            </c:strRef>
          </c:tx>
          <c:spPr>
            <a:ln w="25400" cap="flat" cmpd="dbl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E!$A$2:$A$15</c:f>
              <c:numCache>
                <c:formatCode>General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1982</c:v>
                </c:pt>
                <c:pt idx="12">
                  <c:v>1991</c:v>
                </c:pt>
                <c:pt idx="13">
                  <c:v>2001</c:v>
                </c:pt>
              </c:numCache>
            </c:numRef>
          </c:xVal>
          <c:yVal>
            <c:numRef>
              <c:f>E!$B$2:$B$15</c:f>
              <c:numCache>
                <c:formatCode>0%</c:formatCode>
                <c:ptCount val="14"/>
                <c:pt idx="0">
                  <c:v>0.27048456709390534</c:v>
                </c:pt>
                <c:pt idx="1">
                  <c:v>0.30827120934693519</c:v>
                </c:pt>
                <c:pt idx="2">
                  <c:v>0.3547061644432819</c:v>
                </c:pt>
                <c:pt idx="3">
                  <c:v>0.45424622896503619</c:v>
                </c:pt>
                <c:pt idx="4">
                  <c:v>0.53324178219548346</c:v>
                </c:pt>
                <c:pt idx="5">
                  <c:v>0.58561666230708864</c:v>
                </c:pt>
                <c:pt idx="6">
                  <c:v>0.62853125817420874</c:v>
                </c:pt>
                <c:pt idx="7">
                  <c:v>0.69849703548696485</c:v>
                </c:pt>
                <c:pt idx="8">
                  <c:v>1.0064358270119453</c:v>
                </c:pt>
                <c:pt idx="9">
                  <c:v>1.0679767198535182</c:v>
                </c:pt>
                <c:pt idx="10">
                  <c:v>1.1165369692213793</c:v>
                </c:pt>
                <c:pt idx="11">
                  <c:v>1.0894040456883773</c:v>
                </c:pt>
                <c:pt idx="12">
                  <c:v>1.1064826924753683</c:v>
                </c:pt>
                <c:pt idx="1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C7-4EE1-9C8D-BF13C67FBD07}"/>
            </c:ext>
          </c:extLst>
        </c:ser>
        <c:ser>
          <c:idx val="1"/>
          <c:order val="1"/>
          <c:tx>
            <c:strRef>
              <c:f>E!$D$1</c:f>
              <c:strCache>
                <c:ptCount val="1"/>
                <c:pt idx="0">
                  <c:v>Steyr(Stadt)</c:v>
                </c:pt>
              </c:strCache>
            </c:strRef>
          </c:tx>
          <c:spPr>
            <a:ln w="25400" cap="flat" cmpd="dbl" algn="ctr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2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E!$A$2:$A$15</c:f>
              <c:numCache>
                <c:formatCode>General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1982</c:v>
                </c:pt>
                <c:pt idx="12">
                  <c:v>1991</c:v>
                </c:pt>
                <c:pt idx="13">
                  <c:v>2001</c:v>
                </c:pt>
              </c:numCache>
            </c:numRef>
          </c:xVal>
          <c:yVal>
            <c:numRef>
              <c:f>E!$D$2:$D$15</c:f>
              <c:numCache>
                <c:formatCode>0%</c:formatCode>
                <c:ptCount val="14"/>
                <c:pt idx="0">
                  <c:v>0.42178444331469245</c:v>
                </c:pt>
                <c:pt idx="1">
                  <c:v>0.53518047788510426</c:v>
                </c:pt>
                <c:pt idx="2">
                  <c:v>0.66443823080833753</c:v>
                </c:pt>
                <c:pt idx="3">
                  <c:v>0.56614133197763095</c:v>
                </c:pt>
                <c:pt idx="4">
                  <c:v>0.56443823080833755</c:v>
                </c:pt>
                <c:pt idx="5">
                  <c:v>0.69140823589222167</c:v>
                </c:pt>
                <c:pt idx="6">
                  <c:v>0.64440772750381292</c:v>
                </c:pt>
                <c:pt idx="7">
                  <c:v>0.78843416370106767</c:v>
                </c:pt>
                <c:pt idx="8">
                  <c:v>0.9358922216573462</c:v>
                </c:pt>
                <c:pt idx="9">
                  <c:v>0.97371631926792068</c:v>
                </c:pt>
                <c:pt idx="10">
                  <c:v>1.0376715810879511</c:v>
                </c:pt>
                <c:pt idx="11">
                  <c:v>0.9898830706659888</c:v>
                </c:pt>
                <c:pt idx="12">
                  <c:v>0.99992374173868837</c:v>
                </c:pt>
                <c:pt idx="1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C7-4EE1-9C8D-BF13C67FBD07}"/>
            </c:ext>
          </c:extLst>
        </c:ser>
        <c:ser>
          <c:idx val="2"/>
          <c:order val="2"/>
          <c:tx>
            <c:strRef>
              <c:f>E!$F$1</c:f>
              <c:strCache>
                <c:ptCount val="1"/>
                <c:pt idx="0">
                  <c:v>Wels (Stadt)</c:v>
                </c:pt>
              </c:strCache>
            </c:strRef>
          </c:tx>
          <c:spPr>
            <a:ln w="25400" cap="flat" cmpd="dbl" algn="ctr">
              <a:solidFill>
                <a:schemeClr val="accent3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3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xVal>
            <c:numRef>
              <c:f>E!$A$2:$A$15</c:f>
              <c:numCache>
                <c:formatCode>General</c:formatCode>
                <c:ptCount val="14"/>
                <c:pt idx="0">
                  <c:v>1869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1923</c:v>
                </c:pt>
                <c:pt idx="6">
                  <c:v>1934</c:v>
                </c:pt>
                <c:pt idx="7">
                  <c:v>1939</c:v>
                </c:pt>
                <c:pt idx="8">
                  <c:v>1951</c:v>
                </c:pt>
                <c:pt idx="9">
                  <c:v>1961</c:v>
                </c:pt>
                <c:pt idx="10">
                  <c:v>1971</c:v>
                </c:pt>
                <c:pt idx="11">
                  <c:v>1982</c:v>
                </c:pt>
                <c:pt idx="12">
                  <c:v>1991</c:v>
                </c:pt>
                <c:pt idx="13">
                  <c:v>2001</c:v>
                </c:pt>
              </c:numCache>
            </c:numRef>
          </c:xVal>
          <c:yVal>
            <c:numRef>
              <c:f>E!$F$2:$F$15</c:f>
              <c:numCache>
                <c:formatCode>0%</c:formatCode>
                <c:ptCount val="14"/>
                <c:pt idx="0">
                  <c:v>0.20723113424696343</c:v>
                </c:pt>
                <c:pt idx="1">
                  <c:v>0.23327667410319061</c:v>
                </c:pt>
                <c:pt idx="2">
                  <c:v>0.26089804879776196</c:v>
                </c:pt>
                <c:pt idx="3">
                  <c:v>0.30645561103438507</c:v>
                </c:pt>
                <c:pt idx="4">
                  <c:v>0.3897977973724282</c:v>
                </c:pt>
                <c:pt idx="5">
                  <c:v>0.42933531640638833</c:v>
                </c:pt>
                <c:pt idx="6">
                  <c:v>0.45957718049506002</c:v>
                </c:pt>
                <c:pt idx="7">
                  <c:v>0.52291157618895856</c:v>
                </c:pt>
                <c:pt idx="8">
                  <c:v>0.6749530790750381</c:v>
                </c:pt>
                <c:pt idx="9">
                  <c:v>0.72700874676865324</c:v>
                </c:pt>
                <c:pt idx="10">
                  <c:v>0.84151350968518712</c:v>
                </c:pt>
                <c:pt idx="11">
                  <c:v>0.90406884096462337</c:v>
                </c:pt>
                <c:pt idx="12">
                  <c:v>0.93122985941428515</c:v>
                </c:pt>
                <c:pt idx="1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C7-4EE1-9C8D-BF13C67FB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493816"/>
        <c:axId val="813494144"/>
      </c:scatterChart>
      <c:valAx>
        <c:axId val="813493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3494144"/>
        <c:crossesAt val="0"/>
        <c:crossBetween val="midCat"/>
      </c:valAx>
      <c:valAx>
        <c:axId val="81349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3493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D6: Bevölkerungsdichte</a:t>
            </a:r>
            <a:r>
              <a:rPr lang="de-AT" baseline="0"/>
              <a:t> der oberösterreichischen Bezirke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F!$C$1</c:f>
              <c:strCache>
                <c:ptCount val="1"/>
                <c:pt idx="0">
                  <c:v>Dichtewerte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F!$A$2:$A$19</c:f>
              <c:strCache>
                <c:ptCount val="18"/>
                <c:pt idx="0">
                  <c:v>Linz (Stadt)</c:v>
                </c:pt>
                <c:pt idx="1">
                  <c:v>Steyr (Stadt)</c:v>
                </c:pt>
                <c:pt idx="2">
                  <c:v>Wels (Stadt)</c:v>
                </c:pt>
                <c:pt idx="3">
                  <c:v>Braunau am Inn</c:v>
                </c:pt>
                <c:pt idx="4">
                  <c:v>Eferding</c:v>
                </c:pt>
                <c:pt idx="5">
                  <c:v>Freistadt</c:v>
                </c:pt>
                <c:pt idx="6">
                  <c:v>Gmunden</c:v>
                </c:pt>
                <c:pt idx="7">
                  <c:v>Grieskirchen</c:v>
                </c:pt>
                <c:pt idx="8">
                  <c:v>Kirchdorf an der Krems</c:v>
                </c:pt>
                <c:pt idx="9">
                  <c:v>Linz-Land</c:v>
                </c:pt>
                <c:pt idx="10">
                  <c:v>Perg</c:v>
                </c:pt>
                <c:pt idx="11">
                  <c:v>Ried im Innkreis</c:v>
                </c:pt>
                <c:pt idx="12">
                  <c:v>Rohrbach</c:v>
                </c:pt>
                <c:pt idx="13">
                  <c:v>Schärding</c:v>
                </c:pt>
                <c:pt idx="14">
                  <c:v>Steyr-Land</c:v>
                </c:pt>
                <c:pt idx="15">
                  <c:v>Urfahr-Umgebung</c:v>
                </c:pt>
                <c:pt idx="16">
                  <c:v>Vöcklabruck</c:v>
                </c:pt>
                <c:pt idx="17">
                  <c:v>Wels-Land</c:v>
                </c:pt>
              </c:strCache>
            </c:strRef>
          </c:cat>
          <c:val>
            <c:numRef>
              <c:f>F!$C$2:$C$19</c:f>
              <c:numCache>
                <c:formatCode>0</c:formatCode>
                <c:ptCount val="18"/>
                <c:pt idx="0">
                  <c:v>1911.8983121483641</c:v>
                </c:pt>
                <c:pt idx="1">
                  <c:v>1481.1746987951808</c:v>
                </c:pt>
                <c:pt idx="2">
                  <c:v>1229.9216027874563</c:v>
                </c:pt>
                <c:pt idx="3">
                  <c:v>91.49445394951843</c:v>
                </c:pt>
                <c:pt idx="4">
                  <c:v>118.39204501657289</c:v>
                </c:pt>
                <c:pt idx="5">
                  <c:v>64.403437103817438</c:v>
                </c:pt>
                <c:pt idx="6">
                  <c:v>69.351956555122783</c:v>
                </c:pt>
                <c:pt idx="7">
                  <c:v>107.0139380645607</c:v>
                </c:pt>
                <c:pt idx="8">
                  <c:v>44.497051920083244</c:v>
                </c:pt>
                <c:pt idx="9">
                  <c:v>280.41064638783268</c:v>
                </c:pt>
                <c:pt idx="10">
                  <c:v>104.24273047333421</c:v>
                </c:pt>
                <c:pt idx="11">
                  <c:v>99.490606998170975</c:v>
                </c:pt>
                <c:pt idx="12">
                  <c:v>69.942629385832475</c:v>
                </c:pt>
                <c:pt idx="13">
                  <c:v>92.153470549240893</c:v>
                </c:pt>
                <c:pt idx="14">
                  <c:v>59.288875167232682</c:v>
                </c:pt>
                <c:pt idx="15">
                  <c:v>119.72648730229621</c:v>
                </c:pt>
                <c:pt idx="16">
                  <c:v>116.76074004390091</c:v>
                </c:pt>
                <c:pt idx="17">
                  <c:v>137.66551588515492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6-4AF6-89D6-83651A337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57600736"/>
        <c:axId val="957604344"/>
      </c:barChart>
      <c:catAx>
        <c:axId val="95760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7604344"/>
        <c:crossesAt val="0"/>
        <c:auto val="1"/>
        <c:lblAlgn val="ctr"/>
        <c:lblOffset val="100"/>
        <c:noMultiLvlLbl val="0"/>
      </c:catAx>
      <c:valAx>
        <c:axId val="9576043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Durchschnittliche</a:t>
                </a:r>
                <a:r>
                  <a:rPr lang="de-AT" baseline="0"/>
                  <a:t> Bevölkerungsdichte pro km²</a:t>
                </a:r>
                <a:endParaRPr lang="de-A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7600736"/>
        <c:crosses val="autoZero"/>
        <c:crossBetween val="between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Absolutes Min/Max der Lufttemperatur</a:t>
            </a:r>
          </a:p>
          <a:p>
            <a:pPr>
              <a:defRPr/>
            </a:pP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3970805019235609E-2"/>
          <c:y val="0.13190978957190938"/>
          <c:w val="0.84041611236951563"/>
          <c:h val="0.58091175021231534"/>
        </c:manualLayout>
      </c:layout>
      <c:stockChart>
        <c:ser>
          <c:idx val="0"/>
          <c:order val="0"/>
          <c:tx>
            <c:strRef>
              <c:f>G!$B$2</c:f>
              <c:strCache>
                <c:ptCount val="1"/>
                <c:pt idx="0">
                  <c:v>Absolutes monatliches Minimum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G!$A$3:$A$14</c:f>
              <c:strCache>
                <c:ptCount val="12"/>
                <c:pt idx="0">
                  <c:v>Jänner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G!$B$3:$B$14</c:f>
              <c:numCache>
                <c:formatCode>General</c:formatCode>
                <c:ptCount val="12"/>
                <c:pt idx="0">
                  <c:v>-22</c:v>
                </c:pt>
                <c:pt idx="1">
                  <c:v>-24</c:v>
                </c:pt>
                <c:pt idx="2">
                  <c:v>-18.7</c:v>
                </c:pt>
                <c:pt idx="3">
                  <c:v>-4</c:v>
                </c:pt>
                <c:pt idx="4">
                  <c:v>-1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1</c:v>
                </c:pt>
                <c:pt idx="9">
                  <c:v>-4.5</c:v>
                </c:pt>
                <c:pt idx="10">
                  <c:v>-10.6</c:v>
                </c:pt>
                <c:pt idx="11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D-4E7E-BD36-278137B5F708}"/>
            </c:ext>
          </c:extLst>
        </c:ser>
        <c:ser>
          <c:idx val="1"/>
          <c:order val="1"/>
          <c:tx>
            <c:strRef>
              <c:f>G!$C$2</c:f>
              <c:strCache>
                <c:ptCount val="1"/>
                <c:pt idx="0">
                  <c:v>Absolutes monatliches Maximum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G!$A$3:$A$14</c:f>
              <c:strCache>
                <c:ptCount val="12"/>
                <c:pt idx="0">
                  <c:v>Jänner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G!$C$3:$C$14</c:f>
              <c:numCache>
                <c:formatCode>General</c:formatCode>
                <c:ptCount val="12"/>
                <c:pt idx="0">
                  <c:v>14.8</c:v>
                </c:pt>
                <c:pt idx="1">
                  <c:v>18</c:v>
                </c:pt>
                <c:pt idx="2">
                  <c:v>23.5</c:v>
                </c:pt>
                <c:pt idx="3">
                  <c:v>28</c:v>
                </c:pt>
                <c:pt idx="4">
                  <c:v>32</c:v>
                </c:pt>
                <c:pt idx="5">
                  <c:v>35</c:v>
                </c:pt>
                <c:pt idx="6">
                  <c:v>38</c:v>
                </c:pt>
                <c:pt idx="7">
                  <c:v>36.200000000000003</c:v>
                </c:pt>
                <c:pt idx="8">
                  <c:v>31.4</c:v>
                </c:pt>
                <c:pt idx="9">
                  <c:v>26</c:v>
                </c:pt>
                <c:pt idx="10">
                  <c:v>23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D-4E7E-BD36-278137B5F708}"/>
            </c:ext>
          </c:extLst>
        </c:ser>
        <c:ser>
          <c:idx val="2"/>
          <c:order val="2"/>
          <c:tx>
            <c:strRef>
              <c:f>G!$D$2</c:f>
              <c:strCache>
                <c:ptCount val="1"/>
                <c:pt idx="0">
                  <c:v>Spannweite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G!$A$3:$A$14</c:f>
              <c:strCache>
                <c:ptCount val="12"/>
                <c:pt idx="0">
                  <c:v>Jänner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G!$D$3:$D$14</c:f>
              <c:numCache>
                <c:formatCode>General</c:formatCode>
                <c:ptCount val="12"/>
                <c:pt idx="0">
                  <c:v>36.799999999999997</c:v>
                </c:pt>
                <c:pt idx="1">
                  <c:v>42</c:v>
                </c:pt>
                <c:pt idx="2">
                  <c:v>42.2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30.200000000000003</c:v>
                </c:pt>
                <c:pt idx="8">
                  <c:v>30.4</c:v>
                </c:pt>
                <c:pt idx="9">
                  <c:v>30.5</c:v>
                </c:pt>
                <c:pt idx="10">
                  <c:v>33.6</c:v>
                </c:pt>
                <c:pt idx="11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6D-4E7E-BD36-278137B5F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rnd" cmpd="sng" algn="ctr">
              <a:solidFill>
                <a:schemeClr val="tx1">
                  <a:lumMod val="75000"/>
                  <a:lumOff val="25000"/>
                </a:schemeClr>
              </a:solidFill>
              <a:round/>
              <a:headEnd type="oval" w="med" len="sm"/>
              <a:tailEnd type="oval" w="med" len="sm"/>
            </a:ln>
            <a:effectLst/>
          </c:spPr>
        </c:hiLowLines>
        <c:axId val="634023680"/>
        <c:axId val="634020072"/>
      </c:stockChart>
      <c:catAx>
        <c:axId val="63402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4020072"/>
        <c:crosses val="autoZero"/>
        <c:auto val="1"/>
        <c:lblAlgn val="ctr"/>
        <c:lblOffset val="100"/>
        <c:noMultiLvlLbl val="0"/>
      </c:catAx>
      <c:valAx>
        <c:axId val="63402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Angaben in °C</a:t>
                </a:r>
              </a:p>
              <a:p>
                <a:pPr>
                  <a:defRPr/>
                </a:pPr>
                <a:endParaRPr lang="de-A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402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Klimadiagramm</a:t>
            </a:r>
            <a:r>
              <a:rPr lang="en-US" baseline="0"/>
              <a:t> Linz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0.11916462848821972"/>
          <c:w val="0.73636570428696413"/>
          <c:h val="0.50087151734585145"/>
        </c:manualLayout>
      </c:layout>
      <c:lineChart>
        <c:grouping val="standard"/>
        <c:varyColors val="0"/>
        <c:ser>
          <c:idx val="0"/>
          <c:order val="0"/>
          <c:tx>
            <c:strRef>
              <c:f>H!$B$3</c:f>
              <c:strCache>
                <c:ptCount val="1"/>
                <c:pt idx="0">
                  <c:v>Temperatur im Monatsmittel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H!$A$4:$A$15</c:f>
              <c:strCache>
                <c:ptCount val="12"/>
                <c:pt idx="0">
                  <c:v>Jänner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H!$B$4:$B$15</c:f>
              <c:numCache>
                <c:formatCode>General</c:formatCode>
                <c:ptCount val="12"/>
                <c:pt idx="0">
                  <c:v>-0.9</c:v>
                </c:pt>
                <c:pt idx="1">
                  <c:v>0.7</c:v>
                </c:pt>
                <c:pt idx="2">
                  <c:v>5.0999999999999996</c:v>
                </c:pt>
                <c:pt idx="3">
                  <c:v>9.9</c:v>
                </c:pt>
                <c:pt idx="4">
                  <c:v>14.5</c:v>
                </c:pt>
                <c:pt idx="5">
                  <c:v>17.5</c:v>
                </c:pt>
                <c:pt idx="6">
                  <c:v>19.2</c:v>
                </c:pt>
                <c:pt idx="7">
                  <c:v>18.7</c:v>
                </c:pt>
                <c:pt idx="8">
                  <c:v>15.2</c:v>
                </c:pt>
                <c:pt idx="9">
                  <c:v>9.9</c:v>
                </c:pt>
                <c:pt idx="10">
                  <c:v>4.3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6-439D-9C7C-1F38B5EA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509816"/>
        <c:axId val="778503912"/>
      </c:lineChart>
      <c:lineChart>
        <c:grouping val="standard"/>
        <c:varyColors val="0"/>
        <c:ser>
          <c:idx val="1"/>
          <c:order val="1"/>
          <c:tx>
            <c:strRef>
              <c:f>H!$C$3</c:f>
              <c:strCache>
                <c:ptCount val="1"/>
                <c:pt idx="0">
                  <c:v>Niederschlag im Monatsmittel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H!$A$4:$A$15</c:f>
              <c:strCache>
                <c:ptCount val="12"/>
                <c:pt idx="0">
                  <c:v>Jänner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H!$C$4:$C$15</c:f>
              <c:numCache>
                <c:formatCode>General</c:formatCode>
                <c:ptCount val="12"/>
                <c:pt idx="0">
                  <c:v>120</c:v>
                </c:pt>
                <c:pt idx="1">
                  <c:v>64</c:v>
                </c:pt>
                <c:pt idx="2">
                  <c:v>101</c:v>
                </c:pt>
                <c:pt idx="3">
                  <c:v>65</c:v>
                </c:pt>
                <c:pt idx="4">
                  <c:v>92</c:v>
                </c:pt>
                <c:pt idx="5">
                  <c:v>120</c:v>
                </c:pt>
                <c:pt idx="6">
                  <c:v>50</c:v>
                </c:pt>
                <c:pt idx="7">
                  <c:v>149</c:v>
                </c:pt>
                <c:pt idx="8">
                  <c:v>118</c:v>
                </c:pt>
                <c:pt idx="9">
                  <c:v>16</c:v>
                </c:pt>
                <c:pt idx="10">
                  <c:v>96</c:v>
                </c:pt>
                <c:pt idx="1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6-439D-9C7C-1F38B5EA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080480"/>
        <c:axId val="792076216"/>
      </c:lineChart>
      <c:catAx>
        <c:axId val="77850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503912"/>
        <c:crosses val="autoZero"/>
        <c:auto val="1"/>
        <c:lblAlgn val="ctr"/>
        <c:lblOffset val="100"/>
        <c:noMultiLvlLbl val="0"/>
      </c:catAx>
      <c:valAx>
        <c:axId val="778503912"/>
        <c:scaling>
          <c:orientation val="minMax"/>
          <c:max val="6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Monatsmitteltemperatur in Grad Celsius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509816"/>
        <c:crosses val="autoZero"/>
        <c:crossBetween val="between"/>
        <c:majorUnit val="10"/>
        <c:minorUnit val="1"/>
      </c:valAx>
      <c:valAx>
        <c:axId val="792076216"/>
        <c:scaling>
          <c:orientation val="minMax"/>
          <c:min val="-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Niederschlag in 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2080480"/>
        <c:crosses val="max"/>
        <c:crossBetween val="between"/>
      </c:valAx>
      <c:catAx>
        <c:axId val="79208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2076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926071741032366E-2"/>
          <c:y val="0.75943743239099837"/>
          <c:w val="0.70710322786553403"/>
          <c:h val="4.5887462942352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Zahl  der heiteren,trüben und restlichen Tagen</a:t>
            </a:r>
            <a:r>
              <a:rPr lang="de-AT" baseline="0"/>
              <a:t> in Amstetten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7914310561254808E-2"/>
          <c:y val="8.8785141852887967E-2"/>
          <c:w val="0.93009668394149381"/>
          <c:h val="0.63973939133257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I!$B$1</c:f>
              <c:strCache>
                <c:ptCount val="1"/>
                <c:pt idx="0">
                  <c:v>Trübe 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I!$A$2:$A$13</c:f>
              <c:strCache>
                <c:ptCount val="12"/>
                <c:pt idx="0">
                  <c:v>Jänner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I!$B$2:$B$13</c:f>
              <c:numCache>
                <c:formatCode>General</c:formatCode>
                <c:ptCount val="12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18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7-467D-8A31-770167EA48D3}"/>
            </c:ext>
          </c:extLst>
        </c:ser>
        <c:ser>
          <c:idx val="1"/>
          <c:order val="1"/>
          <c:tx>
            <c:strRef>
              <c:f>I!$C$1</c:f>
              <c:strCache>
                <c:ptCount val="1"/>
                <c:pt idx="0">
                  <c:v>Restliche Tage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I!$A$2:$A$13</c:f>
              <c:strCache>
                <c:ptCount val="12"/>
                <c:pt idx="0">
                  <c:v>Jänner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I!$C$2:$C$13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16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7-467D-8A31-770167EA48D3}"/>
            </c:ext>
          </c:extLst>
        </c:ser>
        <c:ser>
          <c:idx val="2"/>
          <c:order val="2"/>
          <c:tx>
            <c:strRef>
              <c:f>I!$D$1</c:f>
              <c:strCache>
                <c:ptCount val="1"/>
                <c:pt idx="0">
                  <c:v>Heitere Tage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I!$A$2:$A$13</c:f>
              <c:strCache>
                <c:ptCount val="12"/>
                <c:pt idx="0">
                  <c:v>Jänner 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I!$D$2:$D$13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B7-467D-8A31-770167EA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846704"/>
        <c:axId val="533847360"/>
      </c:barChart>
      <c:catAx>
        <c:axId val="5338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847360"/>
        <c:crosses val="autoZero"/>
        <c:auto val="1"/>
        <c:lblAlgn val="ctr"/>
        <c:lblOffset val="100"/>
        <c:noMultiLvlLbl val="0"/>
      </c:catAx>
      <c:valAx>
        <c:axId val="53384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84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93665372038391"/>
          <c:y val="0.84709729247001087"/>
          <c:w val="0.41212669255923218"/>
          <c:h val="3.974183403165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758825</xdr:colOff>
      <xdr:row>1</xdr:row>
      <xdr:rowOff>3175</xdr:rowOff>
    </xdr:from>
    <xdr:to>
      <xdr:col>9</xdr:col>
      <xdr:colOff>758825</xdr:colOff>
      <xdr:row>23</xdr:row>
      <xdr:rowOff>22225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AD98FE5-B4A8-45A0-A29A-E6C3C72A8F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0.47572</cdr:x>
      <cdr:y>0.88918</cdr:y>
    </cdr:from>
    <cdr:to>
      <cdr:x>1</cdr:x>
      <cdr:y>0.99059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774F155F-0F54-4CF4-B8DC-F7B1451CDE8B}"/>
            </a:ext>
          </a:extLst>
        </cdr:cNvPr>
        <cdr:cNvSpPr txBox="1"/>
      </cdr:nvSpPr>
      <cdr:spPr>
        <a:xfrm xmlns:a="http://schemas.openxmlformats.org/drawingml/2006/main">
          <a:off x="3048000" y="5400675"/>
          <a:ext cx="3359150" cy="615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>
              <a:effectLst/>
              <a:latin typeface="+mn-lt"/>
              <a:ea typeface="+mn-ea"/>
              <a:cs typeface="+mn-cs"/>
            </a:rPr>
            <a:t>Quelle: Statistik</a:t>
          </a:r>
          <a:r>
            <a:rPr lang="de-AT" sz="900" baseline="0">
              <a:effectLst/>
              <a:latin typeface="+mn-lt"/>
              <a:ea typeface="+mn-ea"/>
              <a:cs typeface="+mn-cs"/>
            </a:rPr>
            <a:t> Austria, Volkszählung 2001&amp; Ein Blick auf die Gemeinde</a:t>
          </a:r>
          <a:endParaRPr lang="de-AT" sz="900">
            <a:effectLst/>
          </a:endParaRPr>
        </a:p>
        <a:p xmlns:a="http://schemas.openxmlformats.org/drawingml/2006/main">
          <a:r>
            <a:rPr lang="de-AT" sz="900" baseline="0">
              <a:effectLst/>
              <a:latin typeface="+mn-lt"/>
              <a:ea typeface="+mn-ea"/>
              <a:cs typeface="+mn-cs"/>
            </a:rPr>
            <a:t>Entwurf und Zeichnung: Jutta Wimhofer, 2019</a:t>
          </a:r>
          <a:endParaRPr lang="de-AT" sz="900">
            <a:effectLst/>
          </a:endParaRPr>
        </a:p>
        <a:p xmlns:a="http://schemas.openxmlformats.org/drawingml/2006/main">
          <a:endParaRPr lang="de-AT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79374</xdr:colOff>
      <xdr:row>2</xdr:row>
      <xdr:rowOff>187324</xdr:rowOff>
    </xdr:from>
    <xdr:to>
      <xdr:col>14</xdr:col>
      <xdr:colOff>577850</xdr:colOff>
      <xdr:row>28</xdr:row>
      <xdr:rowOff>50800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4033D25-0D98-4016-8136-01D27D2EE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123824</xdr:colOff>
      <xdr:row>1</xdr:row>
      <xdr:rowOff>114300</xdr:rowOff>
    </xdr:from>
    <xdr:to>
      <xdr:col>13</xdr:col>
      <xdr:colOff>285749</xdr:colOff>
      <xdr:row>25</xdr:row>
      <xdr:rowOff>82550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66127A0-42E5-4E89-BFCE-3513973A1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0.42694</cdr:x>
      <cdr:y>0.40413</cdr:y>
    </cdr:from>
    <cdr:to>
      <cdr:x>0.57306</cdr:x>
      <cdr:y>0.59587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502DDE5A-BF96-4D2C-9EE2-CCBA93CC547B}"/>
            </a:ext>
          </a:extLst>
        </cdr:cNvPr>
        <cdr:cNvSpPr txBox="1"/>
      </cdr:nvSpPr>
      <cdr:spPr>
        <a:xfrm xmlns:a="http://schemas.openxmlformats.org/drawingml/2006/main">
          <a:off x="2671762" y="1927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0.31202</cdr:x>
      <cdr:y>0.78029</cdr:y>
    </cdr:from>
    <cdr:to>
      <cdr:x>0.83359</cdr:x>
      <cdr:y>0.94407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01462A9E-6249-4894-B10D-C2943B110467}"/>
            </a:ext>
          </a:extLst>
        </cdr:cNvPr>
        <cdr:cNvSpPr txBox="1"/>
      </cdr:nvSpPr>
      <cdr:spPr>
        <a:xfrm xmlns:a="http://schemas.openxmlformats.org/drawingml/2006/main">
          <a:off x="1952626" y="3721100"/>
          <a:ext cx="3263900" cy="781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Quelle: ZAMG, Klimadaten Österreich</a:t>
          </a:r>
        </a:p>
        <a:p xmlns:a="http://schemas.openxmlformats.org/drawingml/2006/main">
          <a:r>
            <a:rPr lang="de-AT" sz="1100"/>
            <a:t>Entwuf</a:t>
          </a:r>
          <a:r>
            <a:rPr lang="de-AT" sz="1100" baseline="0"/>
            <a:t> und Zeichnung: Jutta WImhofer, 2019</a:t>
          </a:r>
        </a:p>
        <a:p xmlns:a="http://schemas.openxmlformats.org/drawingml/2006/main">
          <a:endParaRPr lang="de-AT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79374</xdr:colOff>
      <xdr:row>1</xdr:row>
      <xdr:rowOff>98424</xdr:rowOff>
    </xdr:from>
    <xdr:to>
      <xdr:col>14</xdr:col>
      <xdr:colOff>469900</xdr:colOff>
      <xdr:row>26</xdr:row>
      <xdr:rowOff>165100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9510CDD-52BC-40B8-852D-0215BF7B67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0.54861</cdr:x>
      <cdr:y>0.86185</cdr:y>
    </cdr:from>
    <cdr:to>
      <cdr:x>0.98681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1792D3DD-D03D-439E-84A6-DF313BBEF887}"/>
            </a:ext>
          </a:extLst>
        </cdr:cNvPr>
        <cdr:cNvSpPr txBox="1"/>
      </cdr:nvSpPr>
      <cdr:spPr>
        <a:xfrm xmlns:a="http://schemas.openxmlformats.org/drawingml/2006/main">
          <a:off x="2508250" y="3406776"/>
          <a:ext cx="2003425" cy="546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700"/>
            <a:t>Quelle:</a:t>
          </a:r>
          <a:r>
            <a:rPr lang="de-AT" sz="700" baseline="0"/>
            <a:t> ZAMG, Klimadaten Österreichs</a:t>
          </a:r>
        </a:p>
        <a:p xmlns:a="http://schemas.openxmlformats.org/drawingml/2006/main">
          <a:r>
            <a:rPr lang="de-AT" sz="700" baseline="0"/>
            <a:t>Entwurf und Zeichnung: Jutta Wimhofer (2019</a:t>
          </a:r>
          <a:r>
            <a:rPr lang="de-AT" sz="1100" baseline="0"/>
            <a:t>)</a:t>
          </a:r>
          <a:endParaRPr lang="de-AT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</xdr:row>
      <xdr:rowOff>111124</xdr:rowOff>
    </xdr:from>
    <xdr:to>
      <xdr:col>13</xdr:col>
      <xdr:colOff>323849</xdr:colOff>
      <xdr:row>30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DA5ABE9-C408-4E40-8D82-6ABF601F3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0.55822</cdr:x>
      <cdr:y>0.89587</cdr:y>
    </cdr:from>
    <cdr:to>
      <cdr:x>0.95702</cdr:x>
      <cdr:y>0.98085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52754006-B264-496A-84A0-57AEC5D0FAF6}"/>
            </a:ext>
          </a:extLst>
        </cdr:cNvPr>
        <cdr:cNvSpPr txBox="1"/>
      </cdr:nvSpPr>
      <cdr:spPr>
        <a:xfrm xmlns:a="http://schemas.openxmlformats.org/drawingml/2006/main">
          <a:off x="3546476" y="4752976"/>
          <a:ext cx="2533650" cy="450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/>
            <a:t>Quelle: ZAMG, Klimadaten Österreichs,</a:t>
          </a:r>
          <a:r>
            <a:rPr lang="de-AT" sz="900" baseline="0"/>
            <a:t> Amstetten</a:t>
          </a:r>
        </a:p>
        <a:p xmlns:a="http://schemas.openxmlformats.org/drawingml/2006/main">
          <a:r>
            <a:rPr lang="de-AT" sz="900" baseline="0"/>
            <a:t>Entwurf und Zeichnung: Jutta Wimhofer (2019)</a:t>
          </a:r>
          <a:endParaRPr lang="de-AT" sz="9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4</xdr:row>
      <xdr:rowOff>133350</xdr:rowOff>
    </xdr:from>
    <xdr:to>
      <xdr:col>8</xdr:col>
      <xdr:colOff>19049</xdr:colOff>
      <xdr:row>30</xdr:row>
      <xdr:rowOff>101600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4B1E3C-3AD4-4C82-ADB7-27166F60A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0.37568</cdr:x>
      <cdr:y>0.79973</cdr:y>
    </cdr:from>
    <cdr:to>
      <cdr:x>0.91531</cdr:x>
      <cdr:y>0.96262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A3489E4-DE93-400A-B0B1-8C86F7C7C22F}"/>
            </a:ext>
          </a:extLst>
        </cdr:cNvPr>
        <cdr:cNvSpPr txBox="1"/>
      </cdr:nvSpPr>
      <cdr:spPr>
        <a:xfrm xmlns:a="http://schemas.openxmlformats.org/drawingml/2006/main">
          <a:off x="1971676" y="3803650"/>
          <a:ext cx="2832100" cy="774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/>
            <a:t>Entwurf</a:t>
          </a:r>
          <a:r>
            <a:rPr lang="de-AT" sz="900" baseline="0"/>
            <a:t> und Zeichnung: Jutta Wimhofer (2019</a:t>
          </a:r>
          <a:r>
            <a:rPr lang="de-AT" sz="1000" baseline="0"/>
            <a:t>)</a:t>
          </a:r>
          <a:endParaRPr lang="de-AT" sz="10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0.38958</cdr:x>
      <cdr:y>0.80655</cdr:y>
    </cdr:from>
    <cdr:to>
      <cdr:x>0.99514</cdr:x>
      <cdr:y>0.97816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CD0ABA1F-6BB8-48A6-99A3-CF306B7F483B}"/>
            </a:ext>
          </a:extLst>
        </cdr:cNvPr>
        <cdr:cNvSpPr txBox="1"/>
      </cdr:nvSpPr>
      <cdr:spPr>
        <a:xfrm xmlns:a="http://schemas.openxmlformats.org/drawingml/2006/main">
          <a:off x="1781175" y="3282950"/>
          <a:ext cx="2768600" cy="698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800"/>
            <a:t>Quelle: Statistik</a:t>
          </a:r>
          <a:r>
            <a:rPr lang="de-AT" sz="800" baseline="0"/>
            <a:t> Austria, Volkszählung 2001&amp; Ein Blick auf die Gemeinde</a:t>
          </a:r>
        </a:p>
        <a:p xmlns:a="http://schemas.openxmlformats.org/drawingml/2006/main">
          <a:r>
            <a:rPr lang="de-AT" sz="800" baseline="0"/>
            <a:t>Entwurf und Zeichnung: Jutta Wimhofer, 2019</a:t>
          </a:r>
          <a:endParaRPr lang="de-AT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1</xdr:row>
      <xdr:rowOff>3174</xdr:rowOff>
    </xdr:from>
    <xdr:to>
      <xdr:col>9</xdr:col>
      <xdr:colOff>679449</xdr:colOff>
      <xdr:row>23</xdr:row>
      <xdr:rowOff>139700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29E112C-7944-4289-9F99-36AC9FDC8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0.31974</cdr:x>
      <cdr:y>0.81176</cdr:y>
    </cdr:from>
    <cdr:to>
      <cdr:x>0.96971</cdr:x>
      <cdr:y>0.98201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8CCDC40-E9D6-4BB3-8392-7F9E3798C71A}"/>
            </a:ext>
          </a:extLst>
        </cdr:cNvPr>
        <cdr:cNvSpPr txBox="1"/>
      </cdr:nvSpPr>
      <cdr:spPr>
        <a:xfrm xmlns:a="http://schemas.openxmlformats.org/drawingml/2006/main">
          <a:off x="1743076" y="3724276"/>
          <a:ext cx="3543300" cy="781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>
              <a:effectLst/>
              <a:latin typeface="+mn-lt"/>
              <a:ea typeface="+mn-ea"/>
              <a:cs typeface="+mn-cs"/>
            </a:rPr>
            <a:t>Quelle: Statistik</a:t>
          </a:r>
          <a:r>
            <a:rPr lang="de-AT" sz="900" baseline="0">
              <a:effectLst/>
              <a:latin typeface="+mn-lt"/>
              <a:ea typeface="+mn-ea"/>
              <a:cs typeface="+mn-cs"/>
            </a:rPr>
            <a:t> Austria, Volkszählung 2001&amp; Ein Blick auf die Gemeinde</a:t>
          </a:r>
          <a:endParaRPr lang="de-AT" sz="900">
            <a:effectLst/>
          </a:endParaRPr>
        </a:p>
        <a:p xmlns:a="http://schemas.openxmlformats.org/drawingml/2006/main">
          <a:r>
            <a:rPr lang="de-AT" sz="900" baseline="0">
              <a:effectLst/>
              <a:latin typeface="+mn-lt"/>
              <a:ea typeface="+mn-ea"/>
              <a:cs typeface="+mn-cs"/>
            </a:rPr>
            <a:t>Entwurf und Zeichnung: Jutta Wimhofer, 2019</a:t>
          </a:r>
          <a:endParaRPr lang="de-AT" sz="9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742948</xdr:colOff>
      <xdr:row>1</xdr:row>
      <xdr:rowOff>17462</xdr:rowOff>
    </xdr:from>
    <xdr:to>
      <xdr:col>11</xdr:col>
      <xdr:colOff>323849</xdr:colOff>
      <xdr:row>30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40C7827-8703-4900-853C-6AF87C41E4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0.4723</cdr:x>
      <cdr:y>0.88933</cdr:y>
    </cdr:from>
    <cdr:to>
      <cdr:x>1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9A6B5BF0-BAEF-4824-9E6F-E77A13858762}"/>
            </a:ext>
          </a:extLst>
        </cdr:cNvPr>
        <cdr:cNvSpPr txBox="1"/>
      </cdr:nvSpPr>
      <cdr:spPr>
        <a:xfrm xmlns:a="http://schemas.openxmlformats.org/drawingml/2006/main">
          <a:off x="2625726" y="4592638"/>
          <a:ext cx="29337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/>
            <a:t>Quelle: Statistik</a:t>
          </a:r>
          <a:r>
            <a:rPr lang="de-AT" sz="900" baseline="0"/>
            <a:t> Austria, Registerzählung 2011: Gemeindetabelle Oberösterreich</a:t>
          </a:r>
        </a:p>
        <a:p xmlns:a="http://schemas.openxmlformats.org/drawingml/2006/main">
          <a:r>
            <a:rPr lang="de-AT" sz="900" baseline="0"/>
            <a:t>Entwurf und Zeichnung: Jutta Wimhofer, 2019</a:t>
          </a:r>
          <a:endParaRPr lang="de-AT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434975</xdr:colOff>
      <xdr:row>0</xdr:row>
      <xdr:rowOff>73025</xdr:rowOff>
    </xdr:from>
    <xdr:to>
      <xdr:col>12</xdr:col>
      <xdr:colOff>606425</xdr:colOff>
      <xdr:row>27</xdr:row>
      <xdr:rowOff>130175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B6CAE3C-2AF4-4FF4-9C70-287AD2BDE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0.48531</cdr:x>
      <cdr:y>0.84737</cdr:y>
    </cdr:from>
    <cdr:to>
      <cdr:x>1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747BDCD-68CE-438B-B374-8B294C6EE2A7}"/>
            </a:ext>
          </a:extLst>
        </cdr:cNvPr>
        <cdr:cNvSpPr txBox="1"/>
      </cdr:nvSpPr>
      <cdr:spPr>
        <a:xfrm xmlns:a="http://schemas.openxmlformats.org/drawingml/2006/main">
          <a:off x="3041650" y="4406900"/>
          <a:ext cx="3225800" cy="79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>
              <a:effectLst/>
              <a:latin typeface="+mn-lt"/>
              <a:ea typeface="+mn-ea"/>
              <a:cs typeface="+mn-cs"/>
            </a:rPr>
            <a:t>Quelle: Statistik</a:t>
          </a:r>
          <a:r>
            <a:rPr lang="de-AT" sz="900" baseline="0">
              <a:effectLst/>
              <a:latin typeface="+mn-lt"/>
              <a:ea typeface="+mn-ea"/>
              <a:cs typeface="+mn-cs"/>
            </a:rPr>
            <a:t> Austria, Volkszählung 2001&amp; Ein Blick auf die Gemeinde</a:t>
          </a:r>
          <a:endParaRPr lang="de-AT" sz="900">
            <a:effectLst/>
          </a:endParaRPr>
        </a:p>
        <a:p xmlns:a="http://schemas.openxmlformats.org/drawingml/2006/main">
          <a:r>
            <a:rPr lang="de-AT" sz="900" baseline="0">
              <a:effectLst/>
              <a:latin typeface="+mn-lt"/>
              <a:ea typeface="+mn-ea"/>
              <a:cs typeface="+mn-cs"/>
            </a:rPr>
            <a:t>Entwurf und Zeichnung: Jutta Wimhofer, 2019</a:t>
          </a:r>
          <a:endParaRPr lang="de-AT" sz="900">
            <a:effectLst/>
          </a:endParaRPr>
        </a:p>
        <a:p xmlns:a="http://schemas.openxmlformats.org/drawingml/2006/main">
          <a:endParaRPr lang="de-AT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549275</xdr:colOff>
      <xdr:row>0</xdr:row>
      <xdr:rowOff>95250</xdr:rowOff>
    </xdr:from>
    <xdr:to>
      <xdr:col>16</xdr:col>
      <xdr:colOff>98425</xdr:colOff>
      <xdr:row>32</xdr:row>
      <xdr:rowOff>69850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51A65ED-701C-4B12-981F-CB8245215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A93DB-FD20-440B-9811-40B814370776}">
  <dimension ref="B2:P16"/>
  <sheetViews>
    <sheetView workbookViewId="0">
      <selection activeCell="L22" sqref="L22"/>
    </sheetView>
  </sheetViews>
  <sheetFormatPr baseColWidth="10" defaultRowHeight="14.5" x14ac:dyDescent="0.35"/>
  <sheetData>
    <row r="2" spans="2:16" x14ac:dyDescent="0.3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35">
      <c r="B3">
        <v>1869</v>
      </c>
      <c r="C3">
        <v>49635</v>
      </c>
    </row>
    <row r="4" spans="2:16" x14ac:dyDescent="0.35">
      <c r="B4">
        <v>1880</v>
      </c>
      <c r="C4">
        <v>56569</v>
      </c>
    </row>
    <row r="5" spans="2:16" x14ac:dyDescent="0.35">
      <c r="B5">
        <v>1890</v>
      </c>
      <c r="C5">
        <v>65090</v>
      </c>
    </row>
    <row r="6" spans="2:16" x14ac:dyDescent="0.35">
      <c r="B6">
        <v>1900</v>
      </c>
      <c r="C6">
        <v>83356</v>
      </c>
    </row>
    <row r="7" spans="2:16" x14ac:dyDescent="0.35">
      <c r="B7">
        <v>1910</v>
      </c>
      <c r="C7">
        <v>97852</v>
      </c>
    </row>
    <row r="8" spans="2:16" x14ac:dyDescent="0.35">
      <c r="B8">
        <v>1923</v>
      </c>
      <c r="C8">
        <v>107463</v>
      </c>
    </row>
    <row r="9" spans="2:16" x14ac:dyDescent="0.35">
      <c r="B9">
        <v>1934</v>
      </c>
      <c r="C9">
        <v>115328</v>
      </c>
    </row>
    <row r="10" spans="2:16" x14ac:dyDescent="0.35">
      <c r="B10">
        <v>1939</v>
      </c>
      <c r="C10">
        <v>128177</v>
      </c>
    </row>
    <row r="11" spans="2:16" x14ac:dyDescent="0.35">
      <c r="B11">
        <v>1951</v>
      </c>
      <c r="C11">
        <v>184685</v>
      </c>
    </row>
    <row r="12" spans="2:16" x14ac:dyDescent="0.35">
      <c r="B12">
        <v>1961</v>
      </c>
      <c r="C12">
        <v>195978</v>
      </c>
    </row>
    <row r="13" spans="2:16" x14ac:dyDescent="0.35">
      <c r="B13">
        <v>1971</v>
      </c>
      <c r="C13">
        <v>204889</v>
      </c>
    </row>
    <row r="14" spans="2:16" x14ac:dyDescent="0.35">
      <c r="B14">
        <v>1982</v>
      </c>
      <c r="C14">
        <v>199910</v>
      </c>
    </row>
    <row r="15" spans="2:16" x14ac:dyDescent="0.35">
      <c r="B15">
        <v>1991</v>
      </c>
      <c r="C15">
        <v>203044</v>
      </c>
    </row>
    <row r="16" spans="2:16" x14ac:dyDescent="0.35">
      <c r="B16">
        <v>2001</v>
      </c>
      <c r="C16" s="1">
        <v>183504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A28FD-8367-436B-8DEB-5FCF63CD5533}">
  <dimension ref="A1:F11"/>
  <sheetViews>
    <sheetView topLeftCell="A9" workbookViewId="0">
      <selection activeCell="D2" sqref="D2"/>
    </sheetView>
  </sheetViews>
  <sheetFormatPr baseColWidth="10" defaultRowHeight="14.5" x14ac:dyDescent="0.35"/>
  <sheetData>
    <row r="1" spans="1:6" x14ac:dyDescent="0.35">
      <c r="B1" t="s">
        <v>41</v>
      </c>
      <c r="C1" t="s">
        <v>42</v>
      </c>
      <c r="D1" t="s">
        <v>43</v>
      </c>
      <c r="E1" t="s">
        <v>44</v>
      </c>
      <c r="F1" t="s">
        <v>45</v>
      </c>
    </row>
    <row r="2" spans="1:6" x14ac:dyDescent="0.35">
      <c r="A2" s="84"/>
      <c r="B2" s="84">
        <v>0.1</v>
      </c>
      <c r="C2" s="84">
        <v>0.3</v>
      </c>
      <c r="D2" s="84">
        <v>0.5</v>
      </c>
      <c r="E2" s="84">
        <v>0.7</v>
      </c>
      <c r="F2" s="84">
        <v>1</v>
      </c>
    </row>
    <row r="3" spans="1:6" x14ac:dyDescent="0.35">
      <c r="A3" s="84"/>
    </row>
    <row r="4" spans="1:6" x14ac:dyDescent="0.35">
      <c r="A4" s="84"/>
    </row>
    <row r="5" spans="1:6" x14ac:dyDescent="0.35">
      <c r="A5" s="84"/>
    </row>
    <row r="6" spans="1:6" x14ac:dyDescent="0.35">
      <c r="A6" s="84"/>
    </row>
    <row r="7" spans="1:6" x14ac:dyDescent="0.35">
      <c r="A7" s="84"/>
    </row>
    <row r="8" spans="1:6" x14ac:dyDescent="0.35">
      <c r="A8" s="84"/>
    </row>
    <row r="9" spans="1:6" x14ac:dyDescent="0.35">
      <c r="A9" s="84"/>
    </row>
    <row r="10" spans="1:6" x14ac:dyDescent="0.35">
      <c r="A10" s="84"/>
    </row>
    <row r="11" spans="1:6" x14ac:dyDescent="0.35">
      <c r="A11" s="84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115E-C584-4742-8CF9-A90DBA9E9739}">
  <dimension ref="A1:B16"/>
  <sheetViews>
    <sheetView workbookViewId="0">
      <selection activeCell="M29" sqref="M29"/>
    </sheetView>
  </sheetViews>
  <sheetFormatPr baseColWidth="10" defaultRowHeight="14.5" x14ac:dyDescent="0.35"/>
  <sheetData>
    <row r="1" spans="1:2" x14ac:dyDescent="0.35">
      <c r="A1">
        <v>1869</v>
      </c>
      <c r="B1">
        <v>49635</v>
      </c>
    </row>
    <row r="2" spans="1:2" x14ac:dyDescent="0.35">
      <c r="A2">
        <v>1880</v>
      </c>
      <c r="B2">
        <v>56569</v>
      </c>
    </row>
    <row r="3" spans="1:2" x14ac:dyDescent="0.35">
      <c r="A3">
        <v>1890</v>
      </c>
      <c r="B3">
        <v>65090</v>
      </c>
    </row>
    <row r="4" spans="1:2" x14ac:dyDescent="0.35">
      <c r="A4">
        <v>1900</v>
      </c>
      <c r="B4">
        <v>83356</v>
      </c>
    </row>
    <row r="5" spans="1:2" x14ac:dyDescent="0.35">
      <c r="A5">
        <v>1910</v>
      </c>
      <c r="B5">
        <v>97852</v>
      </c>
    </row>
    <row r="6" spans="1:2" x14ac:dyDescent="0.35">
      <c r="A6">
        <v>1923</v>
      </c>
      <c r="B6">
        <v>107463</v>
      </c>
    </row>
    <row r="7" spans="1:2" x14ac:dyDescent="0.35">
      <c r="A7">
        <v>1934</v>
      </c>
      <c r="B7">
        <v>115328</v>
      </c>
    </row>
    <row r="8" spans="1:2" x14ac:dyDescent="0.35">
      <c r="A8">
        <v>1939</v>
      </c>
      <c r="B8">
        <v>128177</v>
      </c>
    </row>
    <row r="9" spans="1:2" x14ac:dyDescent="0.35">
      <c r="A9">
        <v>1951</v>
      </c>
      <c r="B9">
        <v>184685</v>
      </c>
    </row>
    <row r="10" spans="1:2" x14ac:dyDescent="0.35">
      <c r="A10">
        <v>1961</v>
      </c>
      <c r="B10">
        <v>195978</v>
      </c>
    </row>
    <row r="11" spans="1:2" x14ac:dyDescent="0.35">
      <c r="A11">
        <v>1971</v>
      </c>
      <c r="B11">
        <v>204889</v>
      </c>
    </row>
    <row r="12" spans="1:2" x14ac:dyDescent="0.35">
      <c r="A12">
        <v>1982</v>
      </c>
      <c r="B12">
        <v>199910</v>
      </c>
    </row>
    <row r="13" spans="1:2" x14ac:dyDescent="0.35">
      <c r="A13">
        <v>1991</v>
      </c>
      <c r="B13">
        <v>203044</v>
      </c>
    </row>
    <row r="14" spans="1:2" x14ac:dyDescent="0.35">
      <c r="A14">
        <v>2001</v>
      </c>
      <c r="B14" s="2">
        <v>183504</v>
      </c>
    </row>
    <row r="15" spans="1:2" x14ac:dyDescent="0.35">
      <c r="A15">
        <v>2011</v>
      </c>
      <c r="B15">
        <v>189889</v>
      </c>
    </row>
    <row r="16" spans="1:2" x14ac:dyDescent="0.35">
      <c r="A16">
        <v>2019</v>
      </c>
      <c r="B16">
        <v>205726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E382-625A-4BAD-BA17-E936113B5BFF}">
  <dimension ref="A1:B19"/>
  <sheetViews>
    <sheetView workbookViewId="0">
      <selection activeCell="M29" sqref="M29"/>
    </sheetView>
  </sheetViews>
  <sheetFormatPr baseColWidth="10" defaultRowHeight="14.5" x14ac:dyDescent="0.35"/>
  <sheetData>
    <row r="1" spans="1:2" x14ac:dyDescent="0.35">
      <c r="A1" s="3"/>
      <c r="B1" s="4"/>
    </row>
    <row r="2" spans="1:2" x14ac:dyDescent="0.35">
      <c r="A2" s="3" t="s">
        <v>0</v>
      </c>
      <c r="B2" s="4">
        <v>189889</v>
      </c>
    </row>
    <row r="3" spans="1:2" x14ac:dyDescent="0.35">
      <c r="A3" s="3" t="s">
        <v>1</v>
      </c>
      <c r="B3" s="4">
        <v>38205</v>
      </c>
    </row>
    <row r="4" spans="1:2" x14ac:dyDescent="0.35">
      <c r="A4" s="3" t="s">
        <v>2</v>
      </c>
      <c r="B4" s="4">
        <v>58591</v>
      </c>
    </row>
    <row r="5" spans="1:2" x14ac:dyDescent="0.35">
      <c r="A5" s="3" t="s">
        <v>3</v>
      </c>
      <c r="B5" s="4">
        <v>97826</v>
      </c>
    </row>
    <row r="6" spans="1:2" x14ac:dyDescent="0.35">
      <c r="A6" s="5" t="s">
        <v>4</v>
      </c>
      <c r="B6" s="6">
        <v>31741</v>
      </c>
    </row>
    <row r="7" spans="1:2" x14ac:dyDescent="0.35">
      <c r="A7" s="7" t="s">
        <v>5</v>
      </c>
      <c r="B7" s="8">
        <v>65113</v>
      </c>
    </row>
    <row r="8" spans="1:2" x14ac:dyDescent="0.35">
      <c r="A8" s="9" t="s">
        <v>6</v>
      </c>
      <c r="B8" s="10">
        <v>99403</v>
      </c>
    </row>
    <row r="9" spans="1:2" x14ac:dyDescent="0.35">
      <c r="A9" s="11" t="s">
        <v>7</v>
      </c>
      <c r="B9" s="12">
        <v>62555</v>
      </c>
    </row>
    <row r="10" spans="1:2" x14ac:dyDescent="0.35">
      <c r="A10" s="13" t="s">
        <v>8</v>
      </c>
      <c r="B10" s="14">
        <v>55557</v>
      </c>
    </row>
    <row r="11" spans="1:2" x14ac:dyDescent="0.35">
      <c r="A11" s="15" t="s">
        <v>9</v>
      </c>
      <c r="B11" s="16">
        <v>139116</v>
      </c>
    </row>
    <row r="12" spans="1:2" x14ac:dyDescent="0.35">
      <c r="A12" s="17" t="s">
        <v>10</v>
      </c>
      <c r="B12" s="18">
        <v>65738</v>
      </c>
    </row>
    <row r="13" spans="1:2" x14ac:dyDescent="0.35">
      <c r="A13" s="19" t="s">
        <v>11</v>
      </c>
      <c r="B13" s="20">
        <v>58553</v>
      </c>
    </row>
    <row r="14" spans="1:2" x14ac:dyDescent="0.35">
      <c r="A14" s="21" t="s">
        <v>12</v>
      </c>
      <c r="B14" s="22">
        <v>56688</v>
      </c>
    </row>
    <row r="15" spans="1:2" x14ac:dyDescent="0.35">
      <c r="A15" s="23" t="s">
        <v>13</v>
      </c>
      <c r="B15" s="24">
        <v>56426</v>
      </c>
    </row>
    <row r="16" spans="1:2" x14ac:dyDescent="0.35">
      <c r="A16" s="25" t="s">
        <v>14</v>
      </c>
      <c r="B16" s="26">
        <v>58700</v>
      </c>
    </row>
    <row r="17" spans="1:2" x14ac:dyDescent="0.35">
      <c r="A17" s="27" t="s">
        <v>15</v>
      </c>
      <c r="B17" s="28">
        <v>81400</v>
      </c>
    </row>
    <row r="18" spans="1:2" x14ac:dyDescent="0.35">
      <c r="A18" s="29" t="s">
        <v>16</v>
      </c>
      <c r="B18" s="30">
        <v>130316</v>
      </c>
    </row>
    <row r="19" spans="1:2" x14ac:dyDescent="0.35">
      <c r="A19" s="31" t="s">
        <v>17</v>
      </c>
      <c r="B19" s="32">
        <v>67945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3238B-50E5-468A-964F-2C756DD3D26B}">
  <dimension ref="A1:R15"/>
  <sheetViews>
    <sheetView workbookViewId="0">
      <selection activeCell="N16" sqref="N16"/>
    </sheetView>
  </sheetViews>
  <sheetFormatPr baseColWidth="10" defaultRowHeight="14.5" x14ac:dyDescent="0.35"/>
  <sheetData>
    <row r="1" spans="1:18" x14ac:dyDescent="0.35">
      <c r="A1" t="s">
        <v>18</v>
      </c>
      <c r="B1" t="s">
        <v>0</v>
      </c>
      <c r="C1" t="s">
        <v>1</v>
      </c>
      <c r="D1" t="s">
        <v>2</v>
      </c>
    </row>
    <row r="2" spans="1:18" x14ac:dyDescent="0.35">
      <c r="A2" s="33">
        <v>1869</v>
      </c>
      <c r="B2" s="36">
        <v>49635</v>
      </c>
      <c r="C2" s="63">
        <v>16593</v>
      </c>
      <c r="D2" s="77">
        <v>11704</v>
      </c>
      <c r="G2" s="78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x14ac:dyDescent="0.35">
      <c r="A3" s="33">
        <v>1880</v>
      </c>
      <c r="B3" s="37">
        <v>56569</v>
      </c>
      <c r="C3" s="62">
        <v>21054</v>
      </c>
      <c r="D3" s="76">
        <v>13175</v>
      </c>
      <c r="G3" s="78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18" x14ac:dyDescent="0.35">
      <c r="A4" s="33">
        <v>1890</v>
      </c>
      <c r="B4" s="38">
        <v>65090</v>
      </c>
      <c r="C4" s="61">
        <v>26139</v>
      </c>
      <c r="D4" s="75">
        <v>14735</v>
      </c>
    </row>
    <row r="5" spans="1:18" x14ac:dyDescent="0.35">
      <c r="A5" s="33">
        <v>1900</v>
      </c>
      <c r="B5" s="39">
        <v>83356</v>
      </c>
      <c r="C5" s="60">
        <v>22272</v>
      </c>
      <c r="D5" s="74">
        <v>17308</v>
      </c>
    </row>
    <row r="6" spans="1:18" x14ac:dyDescent="0.35">
      <c r="A6" s="33">
        <v>1910</v>
      </c>
      <c r="B6" s="40">
        <v>97852</v>
      </c>
      <c r="C6" s="59">
        <v>22205</v>
      </c>
      <c r="D6" s="73">
        <v>22015</v>
      </c>
    </row>
    <row r="7" spans="1:18" x14ac:dyDescent="0.35">
      <c r="A7" s="33">
        <v>1923</v>
      </c>
      <c r="B7" s="41">
        <v>107463</v>
      </c>
      <c r="C7" s="58">
        <v>27200</v>
      </c>
      <c r="D7" s="72">
        <v>24248</v>
      </c>
    </row>
    <row r="8" spans="1:18" x14ac:dyDescent="0.35">
      <c r="A8" s="33">
        <v>1934</v>
      </c>
      <c r="B8" s="42">
        <v>115338</v>
      </c>
      <c r="C8" s="57">
        <v>25351</v>
      </c>
      <c r="D8" s="71">
        <v>25956</v>
      </c>
    </row>
    <row r="9" spans="1:18" x14ac:dyDescent="0.35">
      <c r="A9" s="33">
        <v>1939</v>
      </c>
      <c r="B9" s="43">
        <v>128177</v>
      </c>
      <c r="C9" s="56">
        <v>31017</v>
      </c>
      <c r="D9" s="70">
        <v>29533</v>
      </c>
    </row>
    <row r="10" spans="1:18" x14ac:dyDescent="0.35">
      <c r="A10" s="33">
        <v>1951</v>
      </c>
      <c r="B10" s="44">
        <v>184685</v>
      </c>
      <c r="C10" s="55">
        <v>36818</v>
      </c>
      <c r="D10" s="69">
        <v>38120</v>
      </c>
    </row>
    <row r="11" spans="1:18" x14ac:dyDescent="0.35">
      <c r="A11" s="33">
        <v>1961</v>
      </c>
      <c r="B11" s="45">
        <v>195978</v>
      </c>
      <c r="C11" s="54">
        <v>38306</v>
      </c>
      <c r="D11" s="68">
        <v>41060</v>
      </c>
    </row>
    <row r="12" spans="1:18" x14ac:dyDescent="0.35">
      <c r="A12" s="33">
        <v>1971</v>
      </c>
      <c r="B12" s="46">
        <v>204889</v>
      </c>
      <c r="C12" s="53">
        <v>40822</v>
      </c>
      <c r="D12" s="67">
        <v>47527</v>
      </c>
    </row>
    <row r="13" spans="1:18" x14ac:dyDescent="0.35">
      <c r="A13" s="33">
        <v>1982</v>
      </c>
      <c r="B13" s="47">
        <v>199910</v>
      </c>
      <c r="C13" s="52">
        <v>38942</v>
      </c>
      <c r="D13" s="66">
        <v>51060</v>
      </c>
    </row>
    <row r="14" spans="1:18" x14ac:dyDescent="0.35">
      <c r="A14" s="33">
        <v>1991</v>
      </c>
      <c r="B14" s="48">
        <v>203044</v>
      </c>
      <c r="C14" s="51">
        <v>39337</v>
      </c>
      <c r="D14" s="65">
        <v>52594</v>
      </c>
    </row>
    <row r="15" spans="1:18" x14ac:dyDescent="0.35">
      <c r="A15" s="33">
        <v>2001</v>
      </c>
      <c r="B15" s="49">
        <v>183504</v>
      </c>
      <c r="C15" s="50">
        <v>39340</v>
      </c>
      <c r="D15" s="64">
        <v>56478</v>
      </c>
    </row>
  </sheetData>
  <mergeCells count="11">
    <mergeCell ref="H2:H3"/>
    <mergeCell ref="M2:M3"/>
    <mergeCell ref="L2:L3"/>
    <mergeCell ref="K2:K3"/>
    <mergeCell ref="J2:J3"/>
    <mergeCell ref="I2:I3"/>
    <mergeCell ref="R2:R3"/>
    <mergeCell ref="N2:N3"/>
    <mergeCell ref="O2:O3"/>
    <mergeCell ref="Q2:Q3"/>
    <mergeCell ref="P2:P3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7A59-AD25-4156-95D0-2B79BD7EDCD0}">
  <dimension ref="A1:G25"/>
  <sheetViews>
    <sheetView workbookViewId="0">
      <selection activeCell="E25" sqref="E25"/>
    </sheetView>
  </sheetViews>
  <sheetFormatPr baseColWidth="10" defaultRowHeight="14.5" x14ac:dyDescent="0.35"/>
  <cols>
    <col min="2" max="4" width="12" bestFit="1" customWidth="1"/>
    <col min="6" max="6" width="12" bestFit="1" customWidth="1"/>
  </cols>
  <sheetData>
    <row r="1" spans="1:7" x14ac:dyDescent="0.35">
      <c r="A1" s="81" t="s">
        <v>18</v>
      </c>
      <c r="B1" s="81" t="s">
        <v>0</v>
      </c>
      <c r="C1" s="81" t="s">
        <v>0</v>
      </c>
      <c r="D1" s="81" t="s">
        <v>19</v>
      </c>
      <c r="E1" s="81" t="s">
        <v>1</v>
      </c>
      <c r="F1" s="81" t="s">
        <v>2</v>
      </c>
      <c r="G1" s="81" t="s">
        <v>2</v>
      </c>
    </row>
    <row r="2" spans="1:7" x14ac:dyDescent="0.35">
      <c r="A2" s="33">
        <v>1869</v>
      </c>
      <c r="B2" s="79">
        <f>C2/$C$15</f>
        <v>0.27048456709390534</v>
      </c>
      <c r="C2" s="77">
        <v>49635</v>
      </c>
      <c r="D2" s="79">
        <f>E2/$E$15</f>
        <v>0.42178444331469245</v>
      </c>
      <c r="E2" s="77">
        <v>16593</v>
      </c>
      <c r="F2" s="79">
        <f>G2/$G$15</f>
        <v>0.20723113424696343</v>
      </c>
      <c r="G2" s="77">
        <v>11704</v>
      </c>
    </row>
    <row r="3" spans="1:7" x14ac:dyDescent="0.35">
      <c r="A3" s="33">
        <v>1880</v>
      </c>
      <c r="B3" s="79">
        <f t="shared" ref="B3:B15" si="0">C3/$C$15</f>
        <v>0.30827120934693519</v>
      </c>
      <c r="C3" s="77">
        <v>56569</v>
      </c>
      <c r="D3" s="79">
        <f t="shared" ref="D3:D15" si="1">E3/$E$15</f>
        <v>0.53518047788510426</v>
      </c>
      <c r="E3" s="77">
        <v>21054</v>
      </c>
      <c r="F3" s="79">
        <f t="shared" ref="F3:F15" si="2">G3/$G$15</f>
        <v>0.23327667410319061</v>
      </c>
      <c r="G3" s="77">
        <v>13175</v>
      </c>
    </row>
    <row r="4" spans="1:7" x14ac:dyDescent="0.35">
      <c r="A4" s="33">
        <v>1890</v>
      </c>
      <c r="B4" s="79">
        <f t="shared" si="0"/>
        <v>0.3547061644432819</v>
      </c>
      <c r="C4" s="77">
        <v>65090</v>
      </c>
      <c r="D4" s="79">
        <f t="shared" si="1"/>
        <v>0.66443823080833753</v>
      </c>
      <c r="E4" s="77">
        <v>26139</v>
      </c>
      <c r="F4" s="79">
        <f t="shared" si="2"/>
        <v>0.26089804879776196</v>
      </c>
      <c r="G4" s="77">
        <v>14735</v>
      </c>
    </row>
    <row r="5" spans="1:7" x14ac:dyDescent="0.35">
      <c r="A5" s="33">
        <v>1900</v>
      </c>
      <c r="B5" s="79">
        <f t="shared" si="0"/>
        <v>0.45424622896503619</v>
      </c>
      <c r="C5" s="77">
        <v>83356</v>
      </c>
      <c r="D5" s="79">
        <f t="shared" si="1"/>
        <v>0.56614133197763095</v>
      </c>
      <c r="E5" s="77">
        <v>22272</v>
      </c>
      <c r="F5" s="79">
        <f t="shared" si="2"/>
        <v>0.30645561103438507</v>
      </c>
      <c r="G5" s="77">
        <v>17308</v>
      </c>
    </row>
    <row r="6" spans="1:7" x14ac:dyDescent="0.35">
      <c r="A6" s="33">
        <v>1910</v>
      </c>
      <c r="B6" s="79">
        <f t="shared" si="0"/>
        <v>0.53324178219548346</v>
      </c>
      <c r="C6" s="77">
        <v>97852</v>
      </c>
      <c r="D6" s="79">
        <f t="shared" si="1"/>
        <v>0.56443823080833755</v>
      </c>
      <c r="E6" s="77">
        <v>22205</v>
      </c>
      <c r="F6" s="79">
        <f t="shared" si="2"/>
        <v>0.3897977973724282</v>
      </c>
      <c r="G6" s="77">
        <v>22015</v>
      </c>
    </row>
    <row r="7" spans="1:7" x14ac:dyDescent="0.35">
      <c r="A7" s="33">
        <v>1923</v>
      </c>
      <c r="B7" s="79">
        <f t="shared" si="0"/>
        <v>0.58561666230708864</v>
      </c>
      <c r="C7" s="77">
        <v>107463</v>
      </c>
      <c r="D7" s="79">
        <f t="shared" si="1"/>
        <v>0.69140823589222167</v>
      </c>
      <c r="E7" s="77">
        <v>27200</v>
      </c>
      <c r="F7" s="79">
        <f t="shared" si="2"/>
        <v>0.42933531640638833</v>
      </c>
      <c r="G7" s="77">
        <v>24248</v>
      </c>
    </row>
    <row r="8" spans="1:7" x14ac:dyDescent="0.35">
      <c r="A8" s="33">
        <v>1934</v>
      </c>
      <c r="B8" s="79">
        <f t="shared" si="0"/>
        <v>0.62853125817420874</v>
      </c>
      <c r="C8" s="77">
        <v>115338</v>
      </c>
      <c r="D8" s="79">
        <f t="shared" si="1"/>
        <v>0.64440772750381292</v>
      </c>
      <c r="E8" s="77">
        <v>25351</v>
      </c>
      <c r="F8" s="79">
        <f t="shared" si="2"/>
        <v>0.45957718049506002</v>
      </c>
      <c r="G8" s="77">
        <v>25956</v>
      </c>
    </row>
    <row r="9" spans="1:7" x14ac:dyDescent="0.35">
      <c r="A9" s="33">
        <v>1939</v>
      </c>
      <c r="B9" s="79">
        <f t="shared" si="0"/>
        <v>0.69849703548696485</v>
      </c>
      <c r="C9" s="77">
        <v>128177</v>
      </c>
      <c r="D9" s="79">
        <f t="shared" si="1"/>
        <v>0.78843416370106767</v>
      </c>
      <c r="E9" s="77">
        <v>31017</v>
      </c>
      <c r="F9" s="79">
        <f t="shared" si="2"/>
        <v>0.52291157618895856</v>
      </c>
      <c r="G9" s="77">
        <v>29533</v>
      </c>
    </row>
    <row r="10" spans="1:7" x14ac:dyDescent="0.35">
      <c r="A10" s="33">
        <v>1951</v>
      </c>
      <c r="B10" s="79">
        <f t="shared" si="0"/>
        <v>1.0064358270119453</v>
      </c>
      <c r="C10" s="77">
        <v>184685</v>
      </c>
      <c r="D10" s="79">
        <f t="shared" si="1"/>
        <v>0.9358922216573462</v>
      </c>
      <c r="E10" s="77">
        <v>36818</v>
      </c>
      <c r="F10" s="79">
        <f t="shared" si="2"/>
        <v>0.6749530790750381</v>
      </c>
      <c r="G10" s="77">
        <v>38120</v>
      </c>
    </row>
    <row r="11" spans="1:7" x14ac:dyDescent="0.35">
      <c r="A11" s="33">
        <v>1961</v>
      </c>
      <c r="B11" s="79">
        <f t="shared" si="0"/>
        <v>1.0679767198535182</v>
      </c>
      <c r="C11" s="77">
        <v>195978</v>
      </c>
      <c r="D11" s="79">
        <f t="shared" si="1"/>
        <v>0.97371631926792068</v>
      </c>
      <c r="E11" s="77">
        <v>38306</v>
      </c>
      <c r="F11" s="79">
        <f t="shared" si="2"/>
        <v>0.72700874676865324</v>
      </c>
      <c r="G11" s="77">
        <v>41060</v>
      </c>
    </row>
    <row r="12" spans="1:7" x14ac:dyDescent="0.35">
      <c r="A12" s="33">
        <v>1971</v>
      </c>
      <c r="B12" s="79">
        <f t="shared" si="0"/>
        <v>1.1165369692213793</v>
      </c>
      <c r="C12" s="77">
        <v>204889</v>
      </c>
      <c r="D12" s="79">
        <f t="shared" si="1"/>
        <v>1.0376715810879511</v>
      </c>
      <c r="E12" s="77">
        <v>40822</v>
      </c>
      <c r="F12" s="79">
        <f t="shared" si="2"/>
        <v>0.84151350968518712</v>
      </c>
      <c r="G12" s="77">
        <v>47527</v>
      </c>
    </row>
    <row r="13" spans="1:7" x14ac:dyDescent="0.35">
      <c r="A13" s="33">
        <v>1982</v>
      </c>
      <c r="B13" s="79">
        <f t="shared" si="0"/>
        <v>1.0894040456883773</v>
      </c>
      <c r="C13" s="77">
        <v>199910</v>
      </c>
      <c r="D13" s="79">
        <f t="shared" si="1"/>
        <v>0.9898830706659888</v>
      </c>
      <c r="E13" s="77">
        <v>38942</v>
      </c>
      <c r="F13" s="79">
        <f t="shared" si="2"/>
        <v>0.90406884096462337</v>
      </c>
      <c r="G13" s="77">
        <v>51060</v>
      </c>
    </row>
    <row r="14" spans="1:7" x14ac:dyDescent="0.35">
      <c r="A14" s="33">
        <v>1991</v>
      </c>
      <c r="B14" s="79">
        <f t="shared" si="0"/>
        <v>1.1064826924753683</v>
      </c>
      <c r="C14" s="77">
        <v>203044</v>
      </c>
      <c r="D14" s="79">
        <f t="shared" si="1"/>
        <v>0.99992374173868837</v>
      </c>
      <c r="E14" s="77">
        <v>39337</v>
      </c>
      <c r="F14" s="79">
        <f t="shared" si="2"/>
        <v>0.93122985941428515</v>
      </c>
      <c r="G14" s="77">
        <v>52594</v>
      </c>
    </row>
    <row r="15" spans="1:7" x14ac:dyDescent="0.35">
      <c r="A15" s="33">
        <v>2001</v>
      </c>
      <c r="B15" s="79">
        <f t="shared" si="0"/>
        <v>1</v>
      </c>
      <c r="C15" s="77">
        <v>183504</v>
      </c>
      <c r="D15" s="79">
        <f t="shared" si="1"/>
        <v>1</v>
      </c>
      <c r="E15" s="77">
        <v>39340</v>
      </c>
      <c r="F15" s="79">
        <f t="shared" si="2"/>
        <v>1</v>
      </c>
      <c r="G15" s="77">
        <v>56478</v>
      </c>
    </row>
    <row r="24" spans="3:3" x14ac:dyDescent="0.35">
      <c r="C24" s="79"/>
    </row>
    <row r="25" spans="3:3" x14ac:dyDescent="0.35">
      <c r="C25" s="80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EB8A-8F94-4722-89DD-AFF25D6BFCAC}">
  <dimension ref="A1:C19"/>
  <sheetViews>
    <sheetView workbookViewId="0">
      <selection activeCell="P23" sqref="P23"/>
    </sheetView>
  </sheetViews>
  <sheetFormatPr baseColWidth="10" defaultRowHeight="14.5" x14ac:dyDescent="0.35"/>
  <sheetData>
    <row r="1" spans="1:3" x14ac:dyDescent="0.35">
      <c r="A1" t="s">
        <v>20</v>
      </c>
      <c r="C1" t="s">
        <v>21</v>
      </c>
    </row>
    <row r="2" spans="1:3" x14ac:dyDescent="0.35">
      <c r="A2" s="34" t="s">
        <v>0</v>
      </c>
      <c r="B2" s="35">
        <v>189889</v>
      </c>
      <c r="C2" s="82">
        <v>1911.8983121483641</v>
      </c>
    </row>
    <row r="3" spans="1:3" x14ac:dyDescent="0.35">
      <c r="A3" s="34" t="s">
        <v>1</v>
      </c>
      <c r="B3" s="35">
        <v>38205</v>
      </c>
      <c r="C3" s="82">
        <v>1481.1746987951808</v>
      </c>
    </row>
    <row r="4" spans="1:3" x14ac:dyDescent="0.35">
      <c r="A4" s="34" t="s">
        <v>2</v>
      </c>
      <c r="B4" s="35">
        <v>58591</v>
      </c>
      <c r="C4" s="82">
        <v>1229.9216027874563</v>
      </c>
    </row>
    <row r="5" spans="1:3" x14ac:dyDescent="0.35">
      <c r="A5" s="34" t="s">
        <v>3</v>
      </c>
      <c r="B5" s="35">
        <v>97826</v>
      </c>
      <c r="C5" s="82">
        <v>91.49445394951843</v>
      </c>
    </row>
    <row r="6" spans="1:3" x14ac:dyDescent="0.35">
      <c r="A6" s="34" t="s">
        <v>4</v>
      </c>
      <c r="B6" s="35">
        <v>31741</v>
      </c>
      <c r="C6" s="82">
        <v>118.39204501657289</v>
      </c>
    </row>
    <row r="7" spans="1:3" x14ac:dyDescent="0.35">
      <c r="A7" s="34" t="s">
        <v>5</v>
      </c>
      <c r="B7" s="35">
        <v>65113</v>
      </c>
      <c r="C7" s="82">
        <v>64.403437103817438</v>
      </c>
    </row>
    <row r="8" spans="1:3" x14ac:dyDescent="0.35">
      <c r="A8" s="34" t="s">
        <v>6</v>
      </c>
      <c r="B8" s="35">
        <v>99403</v>
      </c>
      <c r="C8" s="82">
        <v>69.351956555122783</v>
      </c>
    </row>
    <row r="9" spans="1:3" x14ac:dyDescent="0.35">
      <c r="A9" s="34" t="s">
        <v>7</v>
      </c>
      <c r="B9" s="35">
        <v>62555</v>
      </c>
      <c r="C9" s="82">
        <v>107.0139380645607</v>
      </c>
    </row>
    <row r="10" spans="1:3" x14ac:dyDescent="0.35">
      <c r="A10" s="34" t="s">
        <v>8</v>
      </c>
      <c r="B10" s="35">
        <v>55557</v>
      </c>
      <c r="C10" s="82">
        <v>44.497051920083244</v>
      </c>
    </row>
    <row r="11" spans="1:3" x14ac:dyDescent="0.35">
      <c r="A11" s="34" t="s">
        <v>9</v>
      </c>
      <c r="B11" s="35">
        <v>139116</v>
      </c>
      <c r="C11" s="82">
        <v>280.41064638783268</v>
      </c>
    </row>
    <row r="12" spans="1:3" x14ac:dyDescent="0.35">
      <c r="A12" s="34" t="s">
        <v>10</v>
      </c>
      <c r="B12" s="35">
        <v>65738</v>
      </c>
      <c r="C12" s="82">
        <v>104.24273047333421</v>
      </c>
    </row>
    <row r="13" spans="1:3" x14ac:dyDescent="0.35">
      <c r="A13" s="34" t="s">
        <v>11</v>
      </c>
      <c r="B13" s="35">
        <v>58553</v>
      </c>
      <c r="C13" s="82">
        <v>99.490606998170975</v>
      </c>
    </row>
    <row r="14" spans="1:3" x14ac:dyDescent="0.35">
      <c r="A14" s="34" t="s">
        <v>12</v>
      </c>
      <c r="B14" s="35">
        <v>56688</v>
      </c>
      <c r="C14" s="82">
        <v>69.942629385832475</v>
      </c>
    </row>
    <row r="15" spans="1:3" x14ac:dyDescent="0.35">
      <c r="A15" s="34" t="s">
        <v>13</v>
      </c>
      <c r="B15" s="35">
        <v>56426</v>
      </c>
      <c r="C15" s="82">
        <v>92.153470549240893</v>
      </c>
    </row>
    <row r="16" spans="1:3" x14ac:dyDescent="0.35">
      <c r="A16" s="34" t="s">
        <v>14</v>
      </c>
      <c r="B16" s="35">
        <v>58700</v>
      </c>
      <c r="C16" s="82">
        <v>59.288875167232682</v>
      </c>
    </row>
    <row r="17" spans="1:3" x14ac:dyDescent="0.35">
      <c r="A17" s="34" t="s">
        <v>15</v>
      </c>
      <c r="B17" s="35">
        <v>81400</v>
      </c>
      <c r="C17" s="82">
        <v>119.72648730229621</v>
      </c>
    </row>
    <row r="18" spans="1:3" x14ac:dyDescent="0.35">
      <c r="A18" s="34" t="s">
        <v>16</v>
      </c>
      <c r="B18" s="35">
        <v>130316</v>
      </c>
      <c r="C18" s="82">
        <v>116.76074004390091</v>
      </c>
    </row>
    <row r="19" spans="1:3" x14ac:dyDescent="0.35">
      <c r="A19" s="34" t="s">
        <v>17</v>
      </c>
      <c r="B19" s="35">
        <v>67945</v>
      </c>
      <c r="C19" s="82">
        <v>137.66551588515492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4ECE-5ADC-4268-A4E1-AA955A0C4B6D}">
  <dimension ref="A2:D14"/>
  <sheetViews>
    <sheetView tabSelected="1" zoomScale="104" workbookViewId="0">
      <selection activeCell="N15" sqref="N15"/>
    </sheetView>
  </sheetViews>
  <sheetFormatPr baseColWidth="10" defaultRowHeight="14.5" x14ac:dyDescent="0.35"/>
  <sheetData>
    <row r="2" spans="1:4" x14ac:dyDescent="0.35">
      <c r="B2" t="s">
        <v>36</v>
      </c>
      <c r="C2" t="s">
        <v>37</v>
      </c>
      <c r="D2" t="s">
        <v>46</v>
      </c>
    </row>
    <row r="3" spans="1:4" x14ac:dyDescent="0.35">
      <c r="A3" s="33" t="s">
        <v>24</v>
      </c>
      <c r="B3">
        <v>-22</v>
      </c>
      <c r="C3">
        <v>14.8</v>
      </c>
      <c r="D3">
        <f>14.8+22</f>
        <v>36.799999999999997</v>
      </c>
    </row>
    <row r="4" spans="1:4" x14ac:dyDescent="0.35">
      <c r="A4" s="33" t="s">
        <v>23</v>
      </c>
      <c r="B4">
        <v>-24</v>
      </c>
      <c r="C4">
        <v>18</v>
      </c>
      <c r="D4">
        <f>18+24</f>
        <v>42</v>
      </c>
    </row>
    <row r="5" spans="1:4" x14ac:dyDescent="0.35">
      <c r="A5" s="33" t="s">
        <v>25</v>
      </c>
      <c r="B5">
        <v>-18.7</v>
      </c>
      <c r="C5">
        <v>23.5</v>
      </c>
      <c r="D5">
        <f>23.5+18.7</f>
        <v>42.2</v>
      </c>
    </row>
    <row r="6" spans="1:4" x14ac:dyDescent="0.35">
      <c r="A6" s="33" t="s">
        <v>26</v>
      </c>
      <c r="B6">
        <v>-4</v>
      </c>
      <c r="C6">
        <v>28</v>
      </c>
      <c r="D6">
        <f>28+4</f>
        <v>32</v>
      </c>
    </row>
    <row r="7" spans="1:4" x14ac:dyDescent="0.35">
      <c r="A7" s="33" t="s">
        <v>27</v>
      </c>
      <c r="B7">
        <v>-1</v>
      </c>
      <c r="C7">
        <v>32</v>
      </c>
      <c r="D7">
        <f>32+1</f>
        <v>33</v>
      </c>
    </row>
    <row r="8" spans="1:4" x14ac:dyDescent="0.35">
      <c r="A8" s="33" t="s">
        <v>28</v>
      </c>
      <c r="B8">
        <v>3</v>
      </c>
      <c r="C8">
        <v>35</v>
      </c>
      <c r="D8">
        <f>35-3</f>
        <v>32</v>
      </c>
    </row>
    <row r="9" spans="1:4" x14ac:dyDescent="0.35">
      <c r="A9" s="33" t="s">
        <v>29</v>
      </c>
      <c r="B9">
        <v>7</v>
      </c>
      <c r="C9">
        <v>38</v>
      </c>
      <c r="D9">
        <v>31</v>
      </c>
    </row>
    <row r="10" spans="1:4" x14ac:dyDescent="0.35">
      <c r="A10" s="33" t="s">
        <v>30</v>
      </c>
      <c r="B10">
        <v>6</v>
      </c>
      <c r="C10">
        <v>36.200000000000003</v>
      </c>
      <c r="D10">
        <f>36.2-6</f>
        <v>30.200000000000003</v>
      </c>
    </row>
    <row r="11" spans="1:4" x14ac:dyDescent="0.35">
      <c r="A11" s="33" t="s">
        <v>31</v>
      </c>
      <c r="B11">
        <v>1</v>
      </c>
      <c r="C11">
        <v>31.4</v>
      </c>
      <c r="D11">
        <f>31.4-1</f>
        <v>30.4</v>
      </c>
    </row>
    <row r="12" spans="1:4" x14ac:dyDescent="0.35">
      <c r="A12" s="33" t="s">
        <v>32</v>
      </c>
      <c r="B12">
        <v>-4.5</v>
      </c>
      <c r="C12">
        <v>26</v>
      </c>
      <c r="D12">
        <f>26+4.5</f>
        <v>30.5</v>
      </c>
    </row>
    <row r="13" spans="1:4" x14ac:dyDescent="0.35">
      <c r="A13" s="33" t="s">
        <v>33</v>
      </c>
      <c r="B13">
        <v>-10.6</v>
      </c>
      <c r="C13">
        <v>23</v>
      </c>
      <c r="D13">
        <f>23+10.6</f>
        <v>33.6</v>
      </c>
    </row>
    <row r="14" spans="1:4" x14ac:dyDescent="0.35">
      <c r="A14" s="33" t="s">
        <v>34</v>
      </c>
      <c r="B14">
        <v>-20</v>
      </c>
      <c r="C14">
        <v>14.2</v>
      </c>
      <c r="D14">
        <f>14.2+20</f>
        <v>34.200000000000003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AE834-8BA3-4477-B40E-3BD47CDEE87E}">
  <dimension ref="A3:C15"/>
  <sheetViews>
    <sheetView workbookViewId="0">
      <selection activeCell="A4" sqref="A4:A15"/>
    </sheetView>
  </sheetViews>
  <sheetFormatPr baseColWidth="10" defaultRowHeight="14.5" x14ac:dyDescent="0.35"/>
  <sheetData>
    <row r="3" spans="1:3" x14ac:dyDescent="0.35">
      <c r="B3" t="s">
        <v>22</v>
      </c>
      <c r="C3" t="s">
        <v>35</v>
      </c>
    </row>
    <row r="4" spans="1:3" x14ac:dyDescent="0.35">
      <c r="A4" t="s">
        <v>24</v>
      </c>
      <c r="B4">
        <v>-0.9</v>
      </c>
      <c r="C4">
        <v>120</v>
      </c>
    </row>
    <row r="5" spans="1:3" x14ac:dyDescent="0.35">
      <c r="A5" s="33" t="s">
        <v>23</v>
      </c>
      <c r="B5">
        <v>0.7</v>
      </c>
      <c r="C5">
        <v>64</v>
      </c>
    </row>
    <row r="6" spans="1:3" x14ac:dyDescent="0.35">
      <c r="A6" t="s">
        <v>25</v>
      </c>
      <c r="B6">
        <v>5.0999999999999996</v>
      </c>
      <c r="C6">
        <v>101</v>
      </c>
    </row>
    <row r="7" spans="1:3" x14ac:dyDescent="0.35">
      <c r="A7" t="s">
        <v>26</v>
      </c>
      <c r="B7">
        <v>9.9</v>
      </c>
      <c r="C7">
        <v>65</v>
      </c>
    </row>
    <row r="8" spans="1:3" x14ac:dyDescent="0.35">
      <c r="A8" t="s">
        <v>27</v>
      </c>
      <c r="B8">
        <v>14.5</v>
      </c>
      <c r="C8">
        <v>92</v>
      </c>
    </row>
    <row r="9" spans="1:3" x14ac:dyDescent="0.35">
      <c r="A9" t="s">
        <v>28</v>
      </c>
      <c r="B9">
        <v>17.5</v>
      </c>
      <c r="C9">
        <v>120</v>
      </c>
    </row>
    <row r="10" spans="1:3" x14ac:dyDescent="0.35">
      <c r="A10" t="s">
        <v>29</v>
      </c>
      <c r="B10">
        <v>19.2</v>
      </c>
      <c r="C10">
        <v>50</v>
      </c>
    </row>
    <row r="11" spans="1:3" x14ac:dyDescent="0.35">
      <c r="A11" t="s">
        <v>30</v>
      </c>
      <c r="B11">
        <v>18.7</v>
      </c>
      <c r="C11">
        <v>149</v>
      </c>
    </row>
    <row r="12" spans="1:3" x14ac:dyDescent="0.35">
      <c r="A12" t="s">
        <v>31</v>
      </c>
      <c r="B12">
        <v>15.2</v>
      </c>
      <c r="C12">
        <v>118</v>
      </c>
    </row>
    <row r="13" spans="1:3" x14ac:dyDescent="0.35">
      <c r="A13" t="s">
        <v>32</v>
      </c>
      <c r="B13">
        <v>9.9</v>
      </c>
      <c r="C13">
        <v>16</v>
      </c>
    </row>
    <row r="14" spans="1:3" x14ac:dyDescent="0.35">
      <c r="A14" t="s">
        <v>33</v>
      </c>
      <c r="B14">
        <v>4.3</v>
      </c>
      <c r="C14">
        <v>96</v>
      </c>
    </row>
    <row r="15" spans="1:3" x14ac:dyDescent="0.35">
      <c r="A15" t="s">
        <v>34</v>
      </c>
      <c r="B15">
        <v>0.5</v>
      </c>
      <c r="C15">
        <v>73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5448-AA2F-482F-B34B-4E347E2A9DF3}">
  <dimension ref="A1:D13"/>
  <sheetViews>
    <sheetView topLeftCell="B1" zoomScale="95" workbookViewId="0">
      <selection activeCell="P15" sqref="P15"/>
    </sheetView>
  </sheetViews>
  <sheetFormatPr baseColWidth="10" defaultRowHeight="14.5" x14ac:dyDescent="0.35"/>
  <sheetData>
    <row r="1" spans="1:4" x14ac:dyDescent="0.35">
      <c r="B1" t="s">
        <v>38</v>
      </c>
      <c r="C1" t="s">
        <v>39</v>
      </c>
      <c r="D1" t="s">
        <v>40</v>
      </c>
    </row>
    <row r="2" spans="1:4" x14ac:dyDescent="0.35">
      <c r="A2" s="33" t="s">
        <v>24</v>
      </c>
      <c r="B2">
        <v>19</v>
      </c>
      <c r="C2">
        <v>10</v>
      </c>
      <c r="D2" s="83">
        <v>2</v>
      </c>
    </row>
    <row r="3" spans="1:4" x14ac:dyDescent="0.35">
      <c r="A3" s="33" t="s">
        <v>23</v>
      </c>
      <c r="B3">
        <v>15</v>
      </c>
      <c r="C3">
        <v>10</v>
      </c>
      <c r="D3" s="83">
        <v>3</v>
      </c>
    </row>
    <row r="4" spans="1:4" x14ac:dyDescent="0.35">
      <c r="A4" s="33" t="s">
        <v>25</v>
      </c>
      <c r="B4">
        <v>14</v>
      </c>
      <c r="C4">
        <v>14</v>
      </c>
      <c r="D4" s="83">
        <v>3</v>
      </c>
    </row>
    <row r="5" spans="1:4" x14ac:dyDescent="0.35">
      <c r="A5" s="33" t="s">
        <v>26</v>
      </c>
      <c r="B5">
        <v>12</v>
      </c>
      <c r="C5">
        <v>14</v>
      </c>
      <c r="D5" s="83">
        <v>4</v>
      </c>
    </row>
    <row r="6" spans="1:4" x14ac:dyDescent="0.35">
      <c r="A6" s="33" t="s">
        <v>27</v>
      </c>
      <c r="B6">
        <v>11</v>
      </c>
      <c r="C6">
        <v>15</v>
      </c>
      <c r="D6" s="83">
        <v>5</v>
      </c>
    </row>
    <row r="7" spans="1:4" x14ac:dyDescent="0.35">
      <c r="A7" s="33" t="s">
        <v>28</v>
      </c>
      <c r="B7">
        <v>10</v>
      </c>
      <c r="C7">
        <v>16</v>
      </c>
      <c r="D7" s="83">
        <v>4</v>
      </c>
    </row>
    <row r="8" spans="1:4" x14ac:dyDescent="0.35">
      <c r="A8" s="33" t="s">
        <v>29</v>
      </c>
      <c r="B8">
        <v>8</v>
      </c>
      <c r="C8">
        <v>17</v>
      </c>
      <c r="D8" s="83">
        <v>6</v>
      </c>
    </row>
    <row r="9" spans="1:4" x14ac:dyDescent="0.35">
      <c r="A9" s="33" t="s">
        <v>30</v>
      </c>
      <c r="B9">
        <v>8</v>
      </c>
      <c r="C9">
        <v>17</v>
      </c>
      <c r="D9" s="83">
        <v>6</v>
      </c>
    </row>
    <row r="10" spans="1:4" x14ac:dyDescent="0.35">
      <c r="A10" s="33" t="s">
        <v>31</v>
      </c>
      <c r="B10">
        <v>9</v>
      </c>
      <c r="C10">
        <v>16</v>
      </c>
      <c r="D10" s="83">
        <v>5</v>
      </c>
    </row>
    <row r="11" spans="1:4" x14ac:dyDescent="0.35">
      <c r="A11" s="33" t="s">
        <v>32</v>
      </c>
      <c r="B11">
        <v>12</v>
      </c>
      <c r="C11">
        <v>16</v>
      </c>
      <c r="D11" s="83">
        <v>3</v>
      </c>
    </row>
    <row r="12" spans="1:4" x14ac:dyDescent="0.35">
      <c r="A12" s="33" t="s">
        <v>33</v>
      </c>
      <c r="B12">
        <v>18</v>
      </c>
      <c r="C12">
        <v>11</v>
      </c>
      <c r="D12" s="83">
        <v>1</v>
      </c>
    </row>
    <row r="13" spans="1:4" x14ac:dyDescent="0.35">
      <c r="A13" s="33" t="s">
        <v>34</v>
      </c>
      <c r="B13">
        <v>20</v>
      </c>
      <c r="C13">
        <v>9</v>
      </c>
      <c r="D13" s="83">
        <v>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Jutta Wimhofer</dc:creator>
  <cp:lastModifiedBy>Jutta Wimhofer</cp:lastModifiedBy>
  <dcterms:created xsi:type="dcterms:W3CDTF">2019-11-14T14:50:48Z</dcterms:created>
  <dcterms:modified xsi:type="dcterms:W3CDTF">2019-12-10T18:40:45Z</dcterms:modified>
</cp:coreProperties>
</file>