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\Documents\Studium\Geo\3. Semester\Geomedien\Geoinformation und Geokommunikation\Konservatorium\AA_2\"/>
    </mc:Choice>
  </mc:AlternateContent>
  <bookViews>
    <workbookView xWindow="0" yWindow="0" windowWidth="23040" windowHeight="9384" firstSheet="3" activeTab="9"/>
  </bookViews>
  <sheets>
    <sheet name="Diagramm A" sheetId="1" r:id="rId1"/>
    <sheet name="Diagramm B" sheetId="2" r:id="rId2"/>
    <sheet name="Diagramm C" sheetId="3" r:id="rId3"/>
    <sheet name="Diagramm D" sheetId="4" r:id="rId4"/>
    <sheet name="Diagramm E" sheetId="5" r:id="rId5"/>
    <sheet name="Diagramm F" sheetId="6" r:id="rId6"/>
    <sheet name="Diagramm G" sheetId="7" r:id="rId7"/>
    <sheet name="Diagramm H" sheetId="8" r:id="rId8"/>
    <sheet name="Diagramm I" sheetId="9" r:id="rId9"/>
    <sheet name="Diagramm J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5" l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2" i="5"/>
  <c r="C13" i="9" l="1"/>
  <c r="C12" i="9"/>
  <c r="C11" i="9"/>
  <c r="C10" i="9"/>
  <c r="C9" i="9"/>
  <c r="C8" i="9"/>
  <c r="C7" i="9"/>
  <c r="C6" i="9"/>
  <c r="C5" i="9"/>
  <c r="C3" i="9"/>
  <c r="C4" i="9"/>
  <c r="C2" i="9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" i="6"/>
</calcChain>
</file>

<file path=xl/sharedStrings.xml><?xml version="1.0" encoding="utf-8"?>
<sst xmlns="http://schemas.openxmlformats.org/spreadsheetml/2006/main" count="111" uniqueCount="57">
  <si>
    <t>Jahre</t>
  </si>
  <si>
    <t xml:space="preserve">Bevölkerungsdaten </t>
  </si>
  <si>
    <t>Bezirke</t>
  </si>
  <si>
    <t>Wohnbevölkerung 2011</t>
  </si>
  <si>
    <t>Großraming</t>
  </si>
  <si>
    <t>Weyer</t>
  </si>
  <si>
    <t>Quelle: Statistik Austria: Volkszählung 2001 (2009), Entwurf &amp; Zeichnung: ??? (Jahr)</t>
  </si>
  <si>
    <t>Linz (Stadt)</t>
  </si>
  <si>
    <t>Steyr (Stadt)</t>
  </si>
  <si>
    <t>Wels (Stadt)</t>
  </si>
  <si>
    <t>Braunau am Inn</t>
  </si>
  <si>
    <t>Eferding</t>
  </si>
  <si>
    <t>Freistadt</t>
  </si>
  <si>
    <t>Gmunden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</si>
  <si>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</si>
  <si>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</si>
  <si>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</si>
  <si>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</si>
  <si>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</si>
  <si>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</si>
  <si>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</si>
  <si>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</si>
  <si>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</si>
  <si>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Vöcklabruck</t>
  </si>
  <si>
    <t>Wels-Land</t>
  </si>
  <si>
    <t xml:space="preserve">Steyr </t>
  </si>
  <si>
    <t>Linz</t>
  </si>
  <si>
    <t>Jahr</t>
  </si>
  <si>
    <t>Prozent</t>
  </si>
  <si>
    <r>
      <t>km</t>
    </r>
    <r>
      <rPr>
        <b/>
        <sz val="11"/>
        <color theme="1"/>
        <rFont val="Calibri"/>
        <family val="2"/>
        <scheme val="minor"/>
      </rPr>
      <t>²</t>
    </r>
  </si>
  <si>
    <t>Personen / km²</t>
  </si>
  <si>
    <t>Monate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</si>
  <si>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</si>
  <si>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</si>
  <si>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</si>
  <si>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</si>
  <si>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</si>
  <si>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</si>
  <si>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</si>
  <si>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</si>
  <si>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</si>
  <si>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</si>
  <si>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</si>
  <si>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</si>
  <si>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absolutes Max.</t>
  </si>
  <si>
    <t>absolutes Min.</t>
  </si>
  <si>
    <t xml:space="preserve">Monatsmitteltemperatur </t>
  </si>
  <si>
    <t>Monatsniederschlag</t>
  </si>
  <si>
    <t>heitere Tage</t>
  </si>
  <si>
    <t>trübe Tage</t>
  </si>
  <si>
    <t>restliche Tage</t>
  </si>
  <si>
    <t xml:space="preserve">Lernziel </t>
  </si>
  <si>
    <r>
      <t>SuS vergleichen den CO2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-Ausstoß unterschiedlicher Verkehrsmittel mithilfe der Angaben im Routenplaner. (AFB II)</t>
    </r>
  </si>
  <si>
    <t>SuS wenden das Geomedium VOR AnachB richtig an. (AFB II)</t>
  </si>
  <si>
    <t>SuS ermitteln mithilfe vorgegebener Start- und Endpunkte eine Route anhand des Routenplaners. (AFB I)</t>
  </si>
  <si>
    <t>SuS bestimmen verschiedene Standorte mit dem Routenplaner. (AFB I)</t>
  </si>
  <si>
    <t>SuS analysieren unterschiedliche Verkehrswege hinsichtlich der Streckenlänge, des Spritverbrauchs und der Fahrzeit mithilfe der Angaben im Routenplaner. (AFB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</si>
</sst>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">
    <xf numFmtId="0" fontId="0" fillId="0" borderId="0" xfId="0"/>
    <xf numFmtId="1" fontId="0" fillId="0" borderId="0" xfId="0" applyNumberFormat="1"/>
    <xf numFmtId="0" fontId="1" fillId="0" borderId="0" xfId="0" applyFont="1"/>
    <xf numFmtId="3" fontId="1" fillId="0" borderId="0" xfId="0" applyNumberFormat="1" applyFont="1"/>
    <xf numFmtId="9" fontId="0" fillId="0" borderId="0" xfId="0" applyNumberFormat="1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0" fontId="0" fillId="0" borderId="0" xfId="0" applyAlignment="1">
      <alignment horizontal="justify" vertical="top"/>
    </xf>
    <xf numFmtId="0" fontId="0" fillId="0" borderId="0" xfId="0" applyAlignment="1"/>
    <xf numFmtId="9" fontId="0" fillId="0" borderId="0" xfId="1" applyFont="1"/>
    <xf numFmtId="0" fontId="0" fillId="0" borderId="0" xfId="0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D1: Bevölkerungsentwicklung</a:t>
            </a:r>
            <a:r>
              <a:rPr lang="en-US" baseline="0"/>
              <a:t> Gemeinde Weyer-Markt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340774756562719"/>
          <c:y val="0.22889733840304183"/>
          <c:w val="0.6611353057888365"/>
          <c:h val="0.465216277623091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'Diagramm A'!$B$1</c:f>
              <c:strCache>
                <c:ptCount val="1"/>
                <c:pt idx="0">
                  <c:v>Bevölkerungsdaten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'Diagramm A'!$A$2:$A$15</c:f>
              <c:numCache>
                <c:formatCode>0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'Diagramm A'!$B$2:$B$15</c:f>
              <c:numCache>
                <c:formatCode>0</c:formatCode>
                <c:ptCount val="14"/>
                <c:pt idx="0">
                  <c:v>4313</c:v>
                </c:pt>
                <c:pt idx="1">
                  <c:v>4459</c:v>
                </c:pt>
                <c:pt idx="2">
                  <c:v>4713</c:v>
                </c:pt>
                <c:pt idx="3">
                  <c:v>4971</c:v>
                </c:pt>
                <c:pt idx="4">
                  <c:v>5341</c:v>
                </c:pt>
                <c:pt idx="5">
                  <c:v>5568</c:v>
                </c:pt>
                <c:pt idx="6">
                  <c:v>5325</c:v>
                </c:pt>
                <c:pt idx="7">
                  <c:v>5170</c:v>
                </c:pt>
                <c:pt idx="8">
                  <c:v>5993</c:v>
                </c:pt>
                <c:pt idx="9">
                  <c:v>5461</c:v>
                </c:pt>
                <c:pt idx="10">
                  <c:v>5087</c:v>
                </c:pt>
                <c:pt idx="11">
                  <c:v>4765</c:v>
                </c:pt>
                <c:pt idx="12">
                  <c:v>4721</c:v>
                </c:pt>
                <c:pt idx="13">
                  <c:v>4716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107776"/>
        <c:axId val="356108168"/>
      </c:barChart>
      <c:catAx>
        <c:axId val="356107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6108168"/>
        <c:crosses val="autoZero"/>
        <c:auto val="1"/>
        <c:lblAlgn val="ctr"/>
        <c:lblOffset val="100"/>
        <c:noMultiLvlLbl val="0"/>
      </c:catAx>
      <c:valAx>
        <c:axId val="35610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Wohnbevölkerung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610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D10: Lernziele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'Diagramm J'!$B$1</c:f>
              <c:strCache>
                <c:ptCount val="1"/>
                <c:pt idx="0">
                  <c:v>Prozent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'Diagramm J'!$A$2:$A$6</c:f>
              <c:strCache>
                <c:ptCount val="5"/>
                <c:pt idx="0">
                  <c:v>SuS bestimmen verschiedene Standorte mit dem Routenplaner. (AFB I)</c:v>
                </c:pt>
                <c:pt idx="1">
                  <c:v>SuS ermitteln mithilfe vorgegebener Start- und Endpunkte eine Route anhand des Routenplaners. (AFB I)</c:v>
                </c:pt>
                <c:pt idx="2">
                  <c:v>SuS wenden das Geomedium VOR AnachB richtig an. (AFB II)</c:v>
                </c:pt>
                <c:pt idx="3">
                  <c:v>SuS vergleichen den CO2 -Ausstoß unterschiedlicher Verkehrsmittel mithilfe der Angaben im Routenplaner. (AFB II)</c:v>
                </c:pt>
                <c:pt idx="4">
                  <c:v>SuS analysieren unterschiedliche Verkehrswege hinsichtlich der Streckenlänge, des Spritverbrauchs und der Fahrzeit mithilfe der Angaben im Routenplaner. (AFB II)</c:v>
                </c:pt>
              </c:strCache>
            </c:strRef>
          </c:cat>
          <c:val>
            <c:numRef>
              <c:f>'Diagramm J'!$B$2:$B$6</c:f>
              <c:numCache>
                <c:formatCode>0%</c:formatCode>
                <c:ptCount val="5"/>
                <c:pt idx="0">
                  <c:v>0.4</c:v>
                </c:pt>
                <c:pt idx="1">
                  <c:v>0.8</c:v>
                </c:pt>
                <c:pt idx="2">
                  <c:v>1</c:v>
                </c:pt>
                <c:pt idx="3">
                  <c:v>0.2</c:v>
                </c:pt>
                <c:pt idx="4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321752"/>
        <c:axId val="356110128"/>
      </c:radarChart>
      <c:catAx>
        <c:axId val="35732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6110128"/>
        <c:crosses val="autoZero"/>
        <c:auto val="1"/>
        <c:lblAlgn val="ctr"/>
        <c:lblOffset val="100"/>
        <c:noMultiLvlLbl val="0"/>
      </c:catAx>
      <c:valAx>
        <c:axId val="35611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73217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D2:</a:t>
            </a:r>
            <a:r>
              <a:rPr lang="de-AT" baseline="0"/>
              <a:t> Bevölkerungsentwicklung Gemeinde Weyer</a:t>
            </a:r>
            <a:endParaRPr lang="de-A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506013240882203"/>
          <c:y val="0.14562230074597565"/>
          <c:w val="0.71787519097426256"/>
          <c:h val="0.566182539903360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'Diagramm B'!$B$1</c:f>
              <c:strCache>
                <c:ptCount val="1"/>
                <c:pt idx="0">
                  <c:v>Bevölkerungsdaten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'Diagramm B'!$A$2:$A$26</c:f>
              <c:numCache>
                <c:formatCode>0</c:formatCode>
                <c:ptCount val="2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xVal>
          <c:yVal>
            <c:numRef>
              <c:f>'Diagramm B'!$B$2:$B$26</c:f>
              <c:numCache>
                <c:formatCode>0</c:formatCode>
                <c:ptCount val="25"/>
                <c:pt idx="0">
                  <c:v>4313</c:v>
                </c:pt>
                <c:pt idx="1">
                  <c:v>4459</c:v>
                </c:pt>
                <c:pt idx="2">
                  <c:v>4713</c:v>
                </c:pt>
                <c:pt idx="3">
                  <c:v>4971</c:v>
                </c:pt>
                <c:pt idx="4">
                  <c:v>5341</c:v>
                </c:pt>
                <c:pt idx="5">
                  <c:v>5568</c:v>
                </c:pt>
                <c:pt idx="6">
                  <c:v>5325</c:v>
                </c:pt>
                <c:pt idx="7">
                  <c:v>5170</c:v>
                </c:pt>
                <c:pt idx="8">
                  <c:v>5993</c:v>
                </c:pt>
                <c:pt idx="9">
                  <c:v>5461</c:v>
                </c:pt>
                <c:pt idx="10">
                  <c:v>5087</c:v>
                </c:pt>
                <c:pt idx="11">
                  <c:v>4765</c:v>
                </c:pt>
                <c:pt idx="12">
                  <c:v>4721</c:v>
                </c:pt>
                <c:pt idx="13">
                  <c:v>4716</c:v>
                </c:pt>
                <c:pt idx="14">
                  <c:v>4226</c:v>
                </c:pt>
                <c:pt idx="15">
                  <c:v>4213</c:v>
                </c:pt>
                <c:pt idx="16">
                  <c:v>4163</c:v>
                </c:pt>
                <c:pt idx="17">
                  <c:v>4161</c:v>
                </c:pt>
                <c:pt idx="18">
                  <c:v>4264</c:v>
                </c:pt>
                <c:pt idx="19">
                  <c:v>4278</c:v>
                </c:pt>
                <c:pt idx="20">
                  <c:v>4258</c:v>
                </c:pt>
                <c:pt idx="21">
                  <c:v>4197</c:v>
                </c:pt>
                <c:pt idx="22">
                  <c:v>4143</c:v>
                </c:pt>
                <c:pt idx="23">
                  <c:v>4068</c:v>
                </c:pt>
                <c:pt idx="24" formatCode="General">
                  <c:v>4068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107384"/>
        <c:axId val="356108560"/>
      </c:scatterChart>
      <c:valAx>
        <c:axId val="356107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Jahre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6108560"/>
        <c:crosses val="autoZero"/>
        <c:crossBetween val="midCat"/>
      </c:valAx>
      <c:valAx>
        <c:axId val="35610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Wohnbevölkerung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6107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D3:</a:t>
            </a:r>
            <a:r>
              <a:rPr lang="en-US" baseline="0"/>
              <a:t> </a:t>
            </a:r>
            <a:r>
              <a:rPr lang="en-US"/>
              <a:t>Wohnbevölkerung 2011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23193137443184"/>
          <c:y val="0.13849391275070208"/>
          <c:w val="0.5046419883490173"/>
          <c:h val="0.80428849455042606"/>
        </c:manualLayout>
      </c:layout>
      <c:pieChart>
        <c:varyColors val="1"/>
        <c:ser>
          <c:idx val="0"/>
          <c:order val="0"/>
          <c:tx>
            <c:strRef>
              <c:f>'Diagramm C'!$B$1</c:f>
              <c:strCache>
                <c:ptCount val="1"/>
                <c:pt idx="0">
                  <c:v>Wohnbevölkerung 2011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'Diagramm C'!$A$2:$A$21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C'!$B$2:$B$21</c:f>
              <c:numCache>
                <c:formatCode>#,##0</c:formatCode>
                <c:ptCount val="20"/>
                <c:pt idx="0">
                  <c:v>189889</c:v>
                </c:pt>
                <c:pt idx="1">
                  <c:v>38205</c:v>
                </c:pt>
                <c:pt idx="2">
                  <c:v>58591</c:v>
                </c:pt>
                <c:pt idx="3">
                  <c:v>97826</c:v>
                </c:pt>
                <c:pt idx="4">
                  <c:v>31741</c:v>
                </c:pt>
                <c:pt idx="5">
                  <c:v>65113</c:v>
                </c:pt>
                <c:pt idx="6">
                  <c:v>99403</c:v>
                </c:pt>
                <c:pt idx="7">
                  <c:v>62555</c:v>
                </c:pt>
                <c:pt idx="8">
                  <c:v>55557</c:v>
                </c:pt>
                <c:pt idx="9">
                  <c:v>139116</c:v>
                </c:pt>
                <c:pt idx="10">
                  <c:v>65738</c:v>
                </c:pt>
                <c:pt idx="11">
                  <c:v>58553</c:v>
                </c:pt>
                <c:pt idx="12">
                  <c:v>56688</c:v>
                </c:pt>
                <c:pt idx="13">
                  <c:v>56426</c:v>
                </c:pt>
                <c:pt idx="14">
                  <c:v>58700</c:v>
                </c:pt>
                <c:pt idx="15">
                  <c:v>81400</c:v>
                </c:pt>
                <c:pt idx="16">
                  <c:v>130316</c:v>
                </c:pt>
                <c:pt idx="17">
                  <c:v>67945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'Diagramm C'!$A$2:$A$21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C'!$D$25:$D$26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'Diagramm C'!$A$2:$A$21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C'!$E$25:$E$26</c:f>
              <c:numCache>
                <c:formatCode>General</c:formatCode>
                <c:ptCount val="2"/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'Diagramm C'!$A$2:$A$21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C'!$F$25:$F$26</c:f>
              <c:numCache>
                <c:formatCode>General</c:formatCode>
                <c:ptCount val="2"/>
              </c:numCache>
            </c:numRef>
          </c:val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'Diagramm C'!$A$2:$A$21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C'!$G$25:$G$26</c:f>
              <c:numCache>
                <c:formatCode>General</c:formatCode>
                <c:ptCount val="2"/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'Diagramm C'!$A$2:$A$21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C'!$H$25:$H$26</c:f>
              <c:numCache>
                <c:formatCode>General</c:formatCode>
                <c:ptCount val="2"/>
              </c:numCache>
            </c:numRef>
          </c:val>
        </c:ser>
        <c:ser>
          <c:idx val="6"/>
          <c:order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'Diagramm C'!$A$2:$A$21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C'!$D$25:$D$26</c:f>
              <c:numCache>
                <c:formatCode>General</c:formatCode>
                <c:ptCount val="2"/>
              </c:numCache>
            </c:numRef>
          </c:val>
        </c:ser>
        <c:ser>
          <c:idx val="7"/>
          <c:order val="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'Diagramm C'!$A$2:$A$21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C'!$E$25:$E$26</c:f>
              <c:numCache>
                <c:formatCode>General</c:formatCode>
                <c:ptCount val="2"/>
              </c:numCache>
            </c:numRef>
          </c:val>
        </c:ser>
        <c:ser>
          <c:idx val="8"/>
          <c:order val="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'Diagramm C'!$A$2:$A$21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C'!$F$25:$F$26</c:f>
              <c:numCache>
                <c:formatCode>General</c:formatCode>
                <c:ptCount val="2"/>
              </c:numCache>
            </c:numRef>
          </c:val>
        </c:ser>
        <c:ser>
          <c:idx val="9"/>
          <c:order val="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'Diagramm C'!$A$2:$A$21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C'!$G$25:$G$26</c:f>
              <c:numCache>
                <c:formatCode>General</c:formatCode>
                <c:ptCount val="2"/>
              </c:numCache>
            </c:numRef>
          </c:val>
        </c:ser>
        <c:ser>
          <c:idx val="10"/>
          <c:order val="1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'Diagramm C'!$A$2:$A$21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C'!$H$25:$H$26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D4: Bevölkerungsentwicklung:</a:t>
            </a:r>
            <a:r>
              <a:rPr lang="de-AT" baseline="0"/>
              <a:t> Weyer, Gaflenz, Steyr, Linz</a:t>
            </a:r>
            <a:endParaRPr lang="de-A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668507428107158E-2"/>
          <c:y val="0.13251161128974634"/>
          <c:w val="0.75151497840279047"/>
          <c:h val="0.6099914761458675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'Diagramm D'!$D$1</c:f>
              <c:strCache>
                <c:ptCount val="1"/>
                <c:pt idx="0">
                  <c:v>Steyr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'Diagramm D'!$A$2:$A$17</c:f>
              <c:numCache>
                <c:formatCode>0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2021</c:v>
                </c:pt>
              </c:numCache>
            </c:numRef>
          </c:cat>
          <c:val>
            <c:numRef>
              <c:f>'Diagramm D'!$D$2:$D$17</c:f>
              <c:numCache>
                <c:formatCode>General</c:formatCode>
                <c:ptCount val="16"/>
                <c:pt idx="0">
                  <c:v>16593</c:v>
                </c:pt>
                <c:pt idx="1">
                  <c:v>21054</c:v>
                </c:pt>
                <c:pt idx="2">
                  <c:v>26139</c:v>
                </c:pt>
                <c:pt idx="3">
                  <c:v>22272</c:v>
                </c:pt>
                <c:pt idx="4">
                  <c:v>22205</c:v>
                </c:pt>
                <c:pt idx="5">
                  <c:v>27200</c:v>
                </c:pt>
                <c:pt idx="6">
                  <c:v>25351</c:v>
                </c:pt>
                <c:pt idx="7">
                  <c:v>31017</c:v>
                </c:pt>
                <c:pt idx="8">
                  <c:v>36818</c:v>
                </c:pt>
                <c:pt idx="9">
                  <c:v>38306</c:v>
                </c:pt>
                <c:pt idx="10">
                  <c:v>40822</c:v>
                </c:pt>
                <c:pt idx="11">
                  <c:v>38942</c:v>
                </c:pt>
                <c:pt idx="12">
                  <c:v>39337</c:v>
                </c:pt>
                <c:pt idx="13">
                  <c:v>39340</c:v>
                </c:pt>
                <c:pt idx="14">
                  <c:v>38205</c:v>
                </c:pt>
                <c:pt idx="15">
                  <c:v>37952</c:v>
                </c:pt>
              </c:numCache>
            </c:numRef>
          </c:val>
        </c:ser>
        <c:ser>
          <c:idx val="3"/>
          <c:order val="3"/>
          <c:tx>
            <c:strRef>
              <c:f>'Diagramm D'!$E$1</c:f>
              <c:strCache>
                <c:ptCount val="1"/>
                <c:pt idx="0">
                  <c:v>Linz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'Diagramm D'!$A$2:$A$17</c:f>
              <c:numCache>
                <c:formatCode>0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2021</c:v>
                </c:pt>
              </c:numCache>
            </c:numRef>
          </c:cat>
          <c:val>
            <c:numRef>
              <c:f>'Diagramm D'!$E$2:$E$17</c:f>
              <c:numCache>
                <c:formatCode>General</c:formatCode>
                <c:ptCount val="16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  <c:pt idx="14">
                  <c:v>189889</c:v>
                </c:pt>
                <c:pt idx="15">
                  <c:v>206537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57319792"/>
        <c:axId val="356106992"/>
      </c:barChart>
      <c:lineChart>
        <c:grouping val="standard"/>
        <c:varyColors val="0"/>
        <c:ser>
          <c:idx val="0"/>
          <c:order val="0"/>
          <c:tx>
            <c:strRef>
              <c:f>'Diagramm D'!$B$1</c:f>
              <c:strCache>
                <c:ptCount val="1"/>
                <c:pt idx="0">
                  <c:v>Weyer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'Diagramm D'!$A$2:$A$17</c:f>
              <c:numCache>
                <c:formatCode>0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2021</c:v>
                </c:pt>
              </c:numCache>
            </c:numRef>
          </c:cat>
          <c:val>
            <c:numRef>
              <c:f>'Diagramm D'!$B$2:$B$17</c:f>
              <c:numCache>
                <c:formatCode>0</c:formatCode>
                <c:ptCount val="16"/>
                <c:pt idx="0">
                  <c:v>4313</c:v>
                </c:pt>
                <c:pt idx="1">
                  <c:v>4459</c:v>
                </c:pt>
                <c:pt idx="2">
                  <c:v>4713</c:v>
                </c:pt>
                <c:pt idx="3">
                  <c:v>4971</c:v>
                </c:pt>
                <c:pt idx="4">
                  <c:v>5341</c:v>
                </c:pt>
                <c:pt idx="5">
                  <c:v>5568</c:v>
                </c:pt>
                <c:pt idx="6">
                  <c:v>5325</c:v>
                </c:pt>
                <c:pt idx="7">
                  <c:v>5170</c:v>
                </c:pt>
                <c:pt idx="8">
                  <c:v>5993</c:v>
                </c:pt>
                <c:pt idx="9">
                  <c:v>5461</c:v>
                </c:pt>
                <c:pt idx="10">
                  <c:v>5087</c:v>
                </c:pt>
                <c:pt idx="11">
                  <c:v>4765</c:v>
                </c:pt>
                <c:pt idx="12">
                  <c:v>4721</c:v>
                </c:pt>
                <c:pt idx="13">
                  <c:v>4716</c:v>
                </c:pt>
                <c:pt idx="14">
                  <c:v>4226</c:v>
                </c:pt>
                <c:pt idx="15">
                  <c:v>4068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'Diagramm D'!$C$1</c:f>
              <c:strCache>
                <c:ptCount val="1"/>
                <c:pt idx="0">
                  <c:v>Großraming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'Diagramm D'!$A$2:$A$17</c:f>
              <c:numCache>
                <c:formatCode>0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2021</c:v>
                </c:pt>
              </c:numCache>
            </c:numRef>
          </c:cat>
          <c:val>
            <c:numRef>
              <c:f>'Diagramm D'!$C$2:$C$17</c:f>
              <c:numCache>
                <c:formatCode>General</c:formatCode>
                <c:ptCount val="16"/>
                <c:pt idx="0">
                  <c:v>2535</c:v>
                </c:pt>
                <c:pt idx="1">
                  <c:v>2657</c:v>
                </c:pt>
                <c:pt idx="2">
                  <c:v>2516</c:v>
                </c:pt>
                <c:pt idx="3">
                  <c:v>2465</c:v>
                </c:pt>
                <c:pt idx="4">
                  <c:v>2505</c:v>
                </c:pt>
                <c:pt idx="5">
                  <c:v>2617</c:v>
                </c:pt>
                <c:pt idx="6">
                  <c:v>2619</c:v>
                </c:pt>
                <c:pt idx="7">
                  <c:v>2537</c:v>
                </c:pt>
                <c:pt idx="8">
                  <c:v>3051</c:v>
                </c:pt>
                <c:pt idx="9">
                  <c:v>2788</c:v>
                </c:pt>
                <c:pt idx="10">
                  <c:v>2938</c:v>
                </c:pt>
                <c:pt idx="11">
                  <c:v>2857</c:v>
                </c:pt>
                <c:pt idx="12">
                  <c:v>2817</c:v>
                </c:pt>
                <c:pt idx="13">
                  <c:v>2760</c:v>
                </c:pt>
                <c:pt idx="14">
                  <c:v>2687</c:v>
                </c:pt>
                <c:pt idx="15">
                  <c:v>2671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2872"/>
        <c:axId val="356113264"/>
      </c:lineChart>
      <c:catAx>
        <c:axId val="356112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6113264"/>
        <c:crosses val="autoZero"/>
        <c:auto val="1"/>
        <c:lblAlgn val="ctr"/>
        <c:lblOffset val="100"/>
        <c:noMultiLvlLbl val="0"/>
      </c:catAx>
      <c:valAx>
        <c:axId val="35611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6112872"/>
        <c:crosses val="autoZero"/>
        <c:crossBetween val="between"/>
      </c:valAx>
      <c:valAx>
        <c:axId val="3561069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7319792"/>
        <c:crosses val="max"/>
        <c:crossBetween val="between"/>
      </c:valAx>
      <c:catAx>
        <c:axId val="35731979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356106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079146394487872"/>
          <c:y val="0.82895634830212139"/>
          <c:w val="0.48168188468581691"/>
          <c:h val="6.02898110405009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D5: relative Bevölkerungsentwicklung seit 1869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577158244609943E-2"/>
          <c:y val="0.11088191330343797"/>
          <c:w val="0.78938266887068009"/>
          <c:h val="0.66169391382131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'Diagramm E'!$B$1</c:f>
              <c:strCache>
                <c:ptCount val="1"/>
                <c:pt idx="0">
                  <c:v>Weyer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'Diagramm E'!$A$2:$A$17</c:f>
              <c:numCache>
                <c:formatCode>0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2021</c:v>
                </c:pt>
              </c:numCache>
            </c:numRef>
          </c:cat>
          <c:val>
            <c:numRef>
              <c:f>'Diagramm E'!$B$2:$B$17</c:f>
              <c:numCache>
                <c:formatCode>0%</c:formatCode>
                <c:ptCount val="16"/>
                <c:pt idx="0">
                  <c:v>0.91454622561492793</c:v>
                </c:pt>
                <c:pt idx="1">
                  <c:v>0.94550466497031382</c:v>
                </c:pt>
                <c:pt idx="2">
                  <c:v>0.99936386768447838</c:v>
                </c:pt>
                <c:pt idx="3">
                  <c:v>1.0540712468193385</c:v>
                </c:pt>
                <c:pt idx="4">
                  <c:v>1.1325275657336726</c:v>
                </c:pt>
                <c:pt idx="5">
                  <c:v>1.1806615776081424</c:v>
                </c:pt>
                <c:pt idx="6">
                  <c:v>1.1291348600508906</c:v>
                </c:pt>
                <c:pt idx="7">
                  <c:v>1.0962680237489397</c:v>
                </c:pt>
                <c:pt idx="8">
                  <c:v>1.27078032230704</c:v>
                </c:pt>
                <c:pt idx="9">
                  <c:v>1.1579728583545377</c:v>
                </c:pt>
                <c:pt idx="10">
                  <c:v>1.078668363019508</c:v>
                </c:pt>
                <c:pt idx="11">
                  <c:v>1.01039016115352</c:v>
                </c:pt>
                <c:pt idx="12">
                  <c:v>1.0010602205258694</c:v>
                </c:pt>
                <c:pt idx="13">
                  <c:v>1</c:v>
                </c:pt>
                <c:pt idx="14">
                  <c:v>0.89609838846480072</c:v>
                </c:pt>
                <c:pt idx="15">
                  <c:v>0.86259541984732824</c:v>
                </c:pt>
              </c:numCache>
            </c:numRef>
          </c:val>
        </c:ser>
        <c:ser>
          <c:idx val="1"/>
          <c:order val="1"/>
          <c:tx>
            <c:strRef>
              <c:f>'Diagramm E'!$D$1</c:f>
              <c:strCache>
                <c:ptCount val="1"/>
                <c:pt idx="0">
                  <c:v>Großraming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'Diagramm E'!$A$2:$A$17</c:f>
              <c:numCache>
                <c:formatCode>0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2021</c:v>
                </c:pt>
              </c:numCache>
            </c:numRef>
          </c:cat>
          <c:val>
            <c:numRef>
              <c:f>'Diagramm E'!$D$2:$D$17</c:f>
              <c:numCache>
                <c:formatCode>0%</c:formatCode>
                <c:ptCount val="16"/>
                <c:pt idx="0">
                  <c:v>0.91847826086956519</c:v>
                </c:pt>
                <c:pt idx="1">
                  <c:v>0.96268115942028987</c:v>
                </c:pt>
                <c:pt idx="2">
                  <c:v>0.91159420289855075</c:v>
                </c:pt>
                <c:pt idx="3">
                  <c:v>0.89311594202898548</c:v>
                </c:pt>
                <c:pt idx="4">
                  <c:v>0.90760869565217395</c:v>
                </c:pt>
                <c:pt idx="5">
                  <c:v>0.9481884057971014</c:v>
                </c:pt>
                <c:pt idx="6">
                  <c:v>0.94891304347826089</c:v>
                </c:pt>
                <c:pt idx="7">
                  <c:v>0.91920289855072468</c:v>
                </c:pt>
                <c:pt idx="8">
                  <c:v>1.1054347826086957</c:v>
                </c:pt>
                <c:pt idx="9">
                  <c:v>1.010144927536232</c:v>
                </c:pt>
                <c:pt idx="10">
                  <c:v>1.0644927536231885</c:v>
                </c:pt>
                <c:pt idx="11">
                  <c:v>1.0351449275362319</c:v>
                </c:pt>
                <c:pt idx="12">
                  <c:v>1.0206521739130434</c:v>
                </c:pt>
                <c:pt idx="13">
                  <c:v>1</c:v>
                </c:pt>
                <c:pt idx="14">
                  <c:v>0.97355072463768111</c:v>
                </c:pt>
                <c:pt idx="15">
                  <c:v>0.96775362318840574</c:v>
                </c:pt>
              </c:numCache>
            </c:numRef>
          </c:val>
        </c:ser>
        <c:ser>
          <c:idx val="2"/>
          <c:order val="2"/>
          <c:tx>
            <c:strRef>
              <c:f>'Diagramm E'!$F$1</c:f>
              <c:strCache>
                <c:ptCount val="1"/>
                <c:pt idx="0">
                  <c:v>Steyr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'Diagramm E'!$A$2:$A$17</c:f>
              <c:numCache>
                <c:formatCode>0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2021</c:v>
                </c:pt>
              </c:numCache>
            </c:numRef>
          </c:cat>
          <c:val>
            <c:numRef>
              <c:f>'Diagramm E'!$F$2:$F$17</c:f>
              <c:numCache>
                <c:formatCode>0%</c:formatCode>
                <c:ptCount val="16"/>
                <c:pt idx="0">
                  <c:v>0.42178444331469245</c:v>
                </c:pt>
                <c:pt idx="1">
                  <c:v>0.53518047788510426</c:v>
                </c:pt>
                <c:pt idx="2">
                  <c:v>0.66443823080833753</c:v>
                </c:pt>
                <c:pt idx="3">
                  <c:v>0.56614133197763095</c:v>
                </c:pt>
                <c:pt idx="4">
                  <c:v>0.56443823080833755</c:v>
                </c:pt>
                <c:pt idx="5">
                  <c:v>0.69140823589222167</c:v>
                </c:pt>
                <c:pt idx="6">
                  <c:v>0.64440772750381292</c:v>
                </c:pt>
                <c:pt idx="7">
                  <c:v>0.78843416370106767</c:v>
                </c:pt>
                <c:pt idx="8">
                  <c:v>0.9358922216573462</c:v>
                </c:pt>
                <c:pt idx="9">
                  <c:v>0.97371631926792068</c:v>
                </c:pt>
                <c:pt idx="10">
                  <c:v>1.0376715810879511</c:v>
                </c:pt>
                <c:pt idx="11">
                  <c:v>0.9898830706659888</c:v>
                </c:pt>
                <c:pt idx="12">
                  <c:v>0.99992374173868837</c:v>
                </c:pt>
                <c:pt idx="13">
                  <c:v>1</c:v>
                </c:pt>
                <c:pt idx="14">
                  <c:v>0.97114895780376209</c:v>
                </c:pt>
                <c:pt idx="15">
                  <c:v>0.9647178444331469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357319400"/>
        <c:axId val="35731704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'Diagramm E'!$H$1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'Diagramm E'!$A$2:$A$17</c15:sqref>
                        </c15:formulaRef>
                      </c:ext>
                    </c:extLst>
                    <c:numCache>
                      <c:formatCode>0</c:formatCode>
                      <c:ptCount val="16"/>
                      <c:pt idx="0">
                        <c:v>1869</c:v>
                      </c:pt>
                      <c:pt idx="1">
                        <c:v>1880</c:v>
                      </c:pt>
                      <c:pt idx="2">
                        <c:v>1890</c:v>
                      </c:pt>
                      <c:pt idx="3">
                        <c:v>1900</c:v>
                      </c:pt>
                      <c:pt idx="4">
                        <c:v>1910</c:v>
                      </c:pt>
                      <c:pt idx="5">
                        <c:v>1923</c:v>
                      </c:pt>
                      <c:pt idx="6">
                        <c:v>1934</c:v>
                      </c:pt>
                      <c:pt idx="7">
                        <c:v>1939</c:v>
                      </c:pt>
                      <c:pt idx="8">
                        <c:v>1951</c:v>
                      </c:pt>
                      <c:pt idx="9">
                        <c:v>1961</c:v>
                      </c:pt>
                      <c:pt idx="10">
                        <c:v>1971</c:v>
                      </c:pt>
                      <c:pt idx="11">
                        <c:v>1981</c:v>
                      </c:pt>
                      <c:pt idx="12">
                        <c:v>1991</c:v>
                      </c:pt>
                      <c:pt idx="13">
                        <c:v>2001</c:v>
                      </c:pt>
                      <c:pt idx="14">
                        <c:v>2011</c:v>
                      </c:pt>
                      <c:pt idx="15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'Diagramm E'!$H$2:$H$17</c15:sqref>
                        </c15:formulaRef>
                      </c:ext>
                    </c:extLst>
                    <c:numCache>
                      <c:formatCode>0%</c:formatCode>
                      <c:ptCount val="16"/>
                    </c:numCache>
                  </c:numRef>
                </c:val>
              </c15:ser>
            </c15:filteredBarSeries>
          </c:ext>
        </c:extLst>
      </c:barChart>
      <c:catAx>
        <c:axId val="3573194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7317048"/>
        <c:crosses val="autoZero"/>
        <c:auto val="1"/>
        <c:lblAlgn val="ctr"/>
        <c:lblOffset val="100"/>
        <c:noMultiLvlLbl val="0"/>
      </c:catAx>
      <c:valAx>
        <c:axId val="357317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731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038374717832966"/>
          <c:y val="0.85089650789167048"/>
          <c:w val="0.26794582392776523"/>
          <c:h val="5.04487835881501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D6: Bevölkerungsdichte oberösterreichische</a:t>
            </a:r>
            <a:r>
              <a:rPr lang="en-US" baseline="0"/>
              <a:t> Bezirke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184178590579404"/>
          <c:y val="0.13423814694173"/>
          <c:w val="0.69118688792933136"/>
          <c:h val="0.43299876603372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'Diagramm F'!$D$1</c:f>
              <c:strCache>
                <c:ptCount val="1"/>
                <c:pt idx="0">
                  <c:v>Personen / km²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F'!$A$2:$A$19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F'!$D$2:$D$19</c:f>
              <c:numCache>
                <c:formatCode>0</c:formatCode>
                <c:ptCount val="18"/>
                <c:pt idx="0">
                  <c:v>1978.4225880391748</c:v>
                </c:pt>
                <c:pt idx="1">
                  <c:v>1438.441265060241</c:v>
                </c:pt>
                <c:pt idx="2">
                  <c:v>1275.9364111498257</c:v>
                </c:pt>
                <c:pt idx="3">
                  <c:v>94.029104750187415</c:v>
                </c:pt>
                <c:pt idx="4">
                  <c:v>122.3348493023973</c:v>
                </c:pt>
                <c:pt idx="5">
                  <c:v>65.515263719236103</c:v>
                </c:pt>
                <c:pt idx="6">
                  <c:v>69.385461601820452</c:v>
                </c:pt>
                <c:pt idx="7">
                  <c:v>108.04158966476105</c:v>
                </c:pt>
                <c:pt idx="8">
                  <c:v>44.811621322965991</c:v>
                </c:pt>
                <c:pt idx="9">
                  <c:v>302.26181423139599</c:v>
                </c:pt>
                <c:pt idx="10">
                  <c:v>107.14891120093885</c:v>
                </c:pt>
                <c:pt idx="11">
                  <c:v>100.08888736944668</c:v>
                </c:pt>
                <c:pt idx="12">
                  <c:v>68.467902651126266</c:v>
                </c:pt>
                <c:pt idx="13">
                  <c:v>91.231871170107837</c:v>
                </c:pt>
                <c:pt idx="14">
                  <c:v>60.409591437686522</c:v>
                </c:pt>
                <c:pt idx="15">
                  <c:v>125.35998644756903</c:v>
                </c:pt>
                <c:pt idx="16">
                  <c:v>120.18888458487817</c:v>
                </c:pt>
                <c:pt idx="17">
                  <c:v>148.461740156448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7316656"/>
        <c:axId val="357316264"/>
      </c:barChart>
      <c:catAx>
        <c:axId val="35731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7316264"/>
        <c:crosses val="autoZero"/>
        <c:auto val="1"/>
        <c:lblAlgn val="ctr"/>
        <c:lblOffset val="100"/>
        <c:noMultiLvlLbl val="0"/>
      </c:catAx>
      <c:valAx>
        <c:axId val="357316264"/>
        <c:scaling>
          <c:logBase val="10"/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Personen / km²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731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D7: Spannweite absolutes Max</a:t>
            </a:r>
            <a:r>
              <a:rPr lang="de-AT" baseline="0"/>
              <a:t>. und Min. Lufttemperatur Weyer</a:t>
            </a:r>
            <a:r>
              <a:rPr lang="de-AT"/>
              <a:t>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1551883479353817E-2"/>
          <c:y val="0.13027748507200562"/>
          <c:w val="0.747056737946169"/>
          <c:h val="0.51352687868705549"/>
        </c:manualLayout>
      </c:layout>
      <c:lineChart>
        <c:grouping val="standard"/>
        <c:varyColors val="0"/>
        <c:ser>
          <c:idx val="0"/>
          <c:order val="0"/>
          <c:tx>
            <c:strRef>
              <c:f>'Diagramm G'!$B$1</c:f>
              <c:strCache>
                <c:ptCount val="1"/>
                <c:pt idx="0">
                  <c:v>absolutes Min.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'Diagramm G'!$A$2:$A$13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G'!$B$2:$B$13</c:f>
              <c:numCache>
                <c:formatCode>0.0</c:formatCode>
                <c:ptCount val="12"/>
                <c:pt idx="0">
                  <c:v>-27.3</c:v>
                </c:pt>
                <c:pt idx="1">
                  <c:v>-22.2</c:v>
                </c:pt>
                <c:pt idx="2">
                  <c:v>-22.3</c:v>
                </c:pt>
                <c:pt idx="3">
                  <c:v>-8</c:v>
                </c:pt>
                <c:pt idx="4">
                  <c:v>-4.3</c:v>
                </c:pt>
                <c:pt idx="5">
                  <c:v>0.3</c:v>
                </c:pt>
                <c:pt idx="6">
                  <c:v>3.5</c:v>
                </c:pt>
                <c:pt idx="7">
                  <c:v>3.5</c:v>
                </c:pt>
                <c:pt idx="8">
                  <c:v>0.3</c:v>
                </c:pt>
                <c:pt idx="9">
                  <c:v>-7.6</c:v>
                </c:pt>
                <c:pt idx="10">
                  <c:v>-18.399999999999999</c:v>
                </c:pt>
                <c:pt idx="11">
                  <c:v>-22.1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'Diagramm G'!$C$1</c:f>
              <c:strCache>
                <c:ptCount val="1"/>
                <c:pt idx="0">
                  <c:v>absolutes Max.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'Diagramm G'!$A$2:$A$13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G'!$C$2:$C$13</c:f>
              <c:numCache>
                <c:formatCode>0.0</c:formatCode>
                <c:ptCount val="12"/>
                <c:pt idx="0">
                  <c:v>18.5</c:v>
                </c:pt>
                <c:pt idx="1">
                  <c:v>20</c:v>
                </c:pt>
                <c:pt idx="2">
                  <c:v>26.3</c:v>
                </c:pt>
                <c:pt idx="3">
                  <c:v>27.4</c:v>
                </c:pt>
                <c:pt idx="4">
                  <c:v>31.6</c:v>
                </c:pt>
                <c:pt idx="5">
                  <c:v>33.5</c:v>
                </c:pt>
                <c:pt idx="6">
                  <c:v>37</c:v>
                </c:pt>
                <c:pt idx="7">
                  <c:v>36.200000000000003</c:v>
                </c:pt>
                <c:pt idx="8">
                  <c:v>32</c:v>
                </c:pt>
                <c:pt idx="9">
                  <c:v>27.1</c:v>
                </c:pt>
                <c:pt idx="10">
                  <c:v>23.8</c:v>
                </c:pt>
                <c:pt idx="11">
                  <c:v>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357315480"/>
        <c:axId val="357317440"/>
      </c:lineChart>
      <c:catAx>
        <c:axId val="35731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7317440"/>
        <c:crosses val="autoZero"/>
        <c:auto val="1"/>
        <c:lblAlgn val="ctr"/>
        <c:lblOffset val="100"/>
        <c:noMultiLvlLbl val="0"/>
      </c:catAx>
      <c:valAx>
        <c:axId val="35731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731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506376843739605"/>
          <c:y val="0.81076530344139019"/>
          <c:w val="0.33036738685513223"/>
          <c:h val="5.927333372053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D8: Klimadiagramm</a:t>
            </a:r>
            <a:r>
              <a:rPr lang="de-AT" baseline="0"/>
              <a:t> Weyer</a:t>
            </a:r>
            <a:endParaRPr lang="de-A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318083533602964"/>
          <c:y val="0.13497088791848616"/>
          <c:w val="0.69506115550692638"/>
          <c:h val="0.48797693956377719"/>
        </c:manualLayout>
      </c:layout>
      <c:lineChart>
        <c:grouping val="standard"/>
        <c:varyColors val="0"/>
        <c:ser>
          <c:idx val="0"/>
          <c:order val="0"/>
          <c:tx>
            <c:strRef>
              <c:f>'Diagramm H'!$B$1</c:f>
              <c:strCache>
                <c:ptCount val="1"/>
                <c:pt idx="0">
                  <c:v>Monatsmitteltemperatur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'Diagramm H'!$A$2:$A$13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H'!$B$2:$B$13</c:f>
              <c:numCache>
                <c:formatCode>0.0</c:formatCode>
                <c:ptCount val="12"/>
                <c:pt idx="0">
                  <c:v>-1</c:v>
                </c:pt>
                <c:pt idx="1">
                  <c:v>0.5</c:v>
                </c:pt>
                <c:pt idx="2">
                  <c:v>4.4000000000000004</c:v>
                </c:pt>
                <c:pt idx="3">
                  <c:v>7.9</c:v>
                </c:pt>
                <c:pt idx="4">
                  <c:v>12.9</c:v>
                </c:pt>
                <c:pt idx="5">
                  <c:v>15.8</c:v>
                </c:pt>
                <c:pt idx="6">
                  <c:v>17.399999999999999</c:v>
                </c:pt>
                <c:pt idx="7">
                  <c:v>17.8</c:v>
                </c:pt>
                <c:pt idx="8">
                  <c:v>14.4</c:v>
                </c:pt>
                <c:pt idx="9">
                  <c:v>9.6</c:v>
                </c:pt>
                <c:pt idx="10">
                  <c:v>3.8</c:v>
                </c:pt>
                <c:pt idx="11">
                  <c:v>-0.2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20184"/>
        <c:axId val="357320576"/>
      </c:lineChart>
      <c:lineChart>
        <c:grouping val="standard"/>
        <c:varyColors val="0"/>
        <c:ser>
          <c:idx val="1"/>
          <c:order val="1"/>
          <c:tx>
            <c:strRef>
              <c:f>'Diagramm H'!$C$1</c:f>
              <c:strCache>
                <c:ptCount val="1"/>
                <c:pt idx="0">
                  <c:v>Monatsniederschlag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'Diagramm H'!$A$2:$A$13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H'!$C$2:$C$13</c:f>
              <c:numCache>
                <c:formatCode>0</c:formatCode>
                <c:ptCount val="12"/>
                <c:pt idx="0">
                  <c:v>102</c:v>
                </c:pt>
                <c:pt idx="1">
                  <c:v>78</c:v>
                </c:pt>
                <c:pt idx="2">
                  <c:v>93</c:v>
                </c:pt>
                <c:pt idx="3">
                  <c:v>106</c:v>
                </c:pt>
                <c:pt idx="4">
                  <c:v>114</c:v>
                </c:pt>
                <c:pt idx="5">
                  <c:v>149</c:v>
                </c:pt>
                <c:pt idx="6">
                  <c:v>167</c:v>
                </c:pt>
                <c:pt idx="7">
                  <c:v>139</c:v>
                </c:pt>
                <c:pt idx="8">
                  <c:v>106</c:v>
                </c:pt>
                <c:pt idx="9">
                  <c:v>87</c:v>
                </c:pt>
                <c:pt idx="10">
                  <c:v>108</c:v>
                </c:pt>
                <c:pt idx="11">
                  <c:v>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15872"/>
        <c:axId val="357322144"/>
      </c:lineChart>
      <c:catAx>
        <c:axId val="35732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7320576"/>
        <c:crossesAt val="0"/>
        <c:auto val="1"/>
        <c:lblAlgn val="ctr"/>
        <c:lblOffset val="100"/>
        <c:noMultiLvlLbl val="0"/>
      </c:catAx>
      <c:valAx>
        <c:axId val="357320576"/>
        <c:scaling>
          <c:orientation val="minMax"/>
          <c:max val="9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Temperatur in Grad Celsius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7320184"/>
        <c:crosses val="autoZero"/>
        <c:crossBetween val="between"/>
        <c:majorUnit val="10"/>
      </c:valAx>
      <c:valAx>
        <c:axId val="357322144"/>
        <c:scaling>
          <c:orientation val="minMax"/>
          <c:max val="180"/>
          <c:min val="-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Niederschlag in mm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7315872"/>
        <c:crosses val="max"/>
        <c:crossBetween val="between"/>
        <c:majorUnit val="20"/>
      </c:valAx>
      <c:catAx>
        <c:axId val="357315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7322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566300645421803"/>
          <c:y val="0.80394789625095986"/>
          <c:w val="0.5370114560741942"/>
          <c:h val="6.1408726747584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D9: Zahl der trüben, restlichen und heiterenTage in Weyer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092531999183749"/>
          <c:y val="0.12745704467353952"/>
          <c:w val="0.72928022066946718"/>
          <c:h val="0.541240901588332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'Diagramm I'!$B$1</c:f>
              <c:strCache>
                <c:ptCount val="1"/>
                <c:pt idx="0">
                  <c:v>trübe 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I'!$A$2:$A$13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I'!$B$2:$B$13</c:f>
              <c:numCache>
                <c:formatCode>0</c:formatCode>
                <c:ptCount val="12"/>
                <c:pt idx="0">
                  <c:v>14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11</c:v>
                </c:pt>
                <c:pt idx="5">
                  <c:v>11</c:v>
                </c:pt>
                <c:pt idx="6">
                  <c:v>9</c:v>
                </c:pt>
                <c:pt idx="7">
                  <c:v>9</c:v>
                </c:pt>
                <c:pt idx="8">
                  <c:v>11</c:v>
                </c:pt>
                <c:pt idx="9">
                  <c:v>12</c:v>
                </c:pt>
                <c:pt idx="10">
                  <c:v>15</c:v>
                </c:pt>
                <c:pt idx="11">
                  <c:v>16</c:v>
                </c:pt>
              </c:numCache>
            </c:numRef>
          </c:val>
        </c:ser>
        <c:ser>
          <c:idx val="1"/>
          <c:order val="1"/>
          <c:tx>
            <c:strRef>
              <c:f>'Diagramm I'!$C$1</c:f>
              <c:strCache>
                <c:ptCount val="1"/>
                <c:pt idx="0">
                  <c:v>restliche Tage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'Diagramm I'!$A$2:$A$13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I'!$C$2:$C$13</c:f>
              <c:numCache>
                <c:formatCode>General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13</c:v>
                </c:pt>
                <c:pt idx="3">
                  <c:v>13</c:v>
                </c:pt>
                <c:pt idx="4">
                  <c:v>15</c:v>
                </c:pt>
                <c:pt idx="5">
                  <c:v>16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14</c:v>
                </c:pt>
                <c:pt idx="10">
                  <c:v>12</c:v>
                </c:pt>
                <c:pt idx="11">
                  <c:v>11</c:v>
                </c:pt>
              </c:numCache>
            </c:numRef>
          </c:val>
        </c:ser>
        <c:ser>
          <c:idx val="2"/>
          <c:order val="2"/>
          <c:tx>
            <c:strRef>
              <c:f>'Diagramm I'!$D$1</c:f>
              <c:strCache>
                <c:ptCount val="1"/>
                <c:pt idx="0">
                  <c:v>heitere Tage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'Diagramm I'!$A$2:$A$13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I'!$D$2:$D$13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6</c:v>
                </c:pt>
                <c:pt idx="7">
                  <c:v>5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7318616"/>
        <c:axId val="357320968"/>
      </c:barChart>
      <c:catAx>
        <c:axId val="35731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7320968"/>
        <c:crosses val="autoZero"/>
        <c:auto val="1"/>
        <c:lblAlgn val="ctr"/>
        <c:lblOffset val="100"/>
        <c:noMultiLvlLbl val="0"/>
      </c:catAx>
      <c:valAx>
        <c:axId val="35732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Anzahl 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7318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98456158127688"/>
          <c:y val="0.82517141542874162"/>
          <c:w val="0.44445089471054722"/>
          <c:h val="5.7990096598749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441960</xdr:colOff>
      <xdr:row>1</xdr:row>
      <xdr:rowOff>171450</xdr:rowOff>
    </xdr:from>
    <xdr:to>
      <xdr:col>7</xdr:col>
      <xdr:colOff>685800</xdr:colOff>
      <xdr:row>18</xdr:row>
      <xdr:rowOff>68580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396240</xdr:colOff>
      <xdr:row>1</xdr:row>
      <xdr:rowOff>102870</xdr:rowOff>
    </xdr:from>
    <xdr:to>
      <xdr:col>11</xdr:col>
      <xdr:colOff>518160</xdr:colOff>
      <xdr:row>20</xdr:row>
      <xdr:rowOff>137160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327660</xdr:colOff>
      <xdr:row>16</xdr:row>
      <xdr:rowOff>121920</xdr:rowOff>
    </xdr:from>
    <xdr:to>
      <xdr:col>11</xdr:col>
      <xdr:colOff>365760</xdr:colOff>
      <xdr:row>20</xdr:row>
      <xdr:rowOff>7620</xdr:rowOff>
    </xdr:to>
    <xdr:sp macro="" textlink="">
      <xdr:nvSpPr>
        <xdr:cNvPr id="3" name="Textfeld 2"/>
        <xdr:cNvSpPr txBox="1"/>
      </xdr:nvSpPr>
      <xdr:spPr>
        <a:xfrm>
          <a:off x="8427720" y="3048000"/>
          <a:ext cx="1623060" cy="617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00"/>
            <a:t>Quelle: Statistik Austria: Registerzählung 2011 (2013), Entwurf &amp; Zeichnung: Patricia Salzwimmer</a:t>
          </a:r>
          <a:r>
            <a:rPr lang="de-AT" sz="800" baseline="0"/>
            <a:t> (2021)</a:t>
          </a:r>
          <a:endParaRPr lang="de-AT" sz="8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87630</xdr:rowOff>
    </xdr:from>
    <xdr:to>
      <xdr:col>10</xdr:col>
      <xdr:colOff>708660</xdr:colOff>
      <xdr:row>21</xdr:row>
      <xdr:rowOff>45720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403860</xdr:colOff>
      <xdr:row>17</xdr:row>
      <xdr:rowOff>38100</xdr:rowOff>
    </xdr:from>
    <xdr:to>
      <xdr:col>10</xdr:col>
      <xdr:colOff>579120</xdr:colOff>
      <xdr:row>20</xdr:row>
      <xdr:rowOff>83820</xdr:rowOff>
    </xdr:to>
    <xdr:sp macro="" textlink="">
      <xdr:nvSpPr>
        <xdr:cNvPr id="3" name="Textfeld 2"/>
        <xdr:cNvSpPr txBox="1"/>
      </xdr:nvSpPr>
      <xdr:spPr>
        <a:xfrm>
          <a:off x="6957060" y="3147060"/>
          <a:ext cx="1760220" cy="594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00"/>
            <a:t>Quelle: ZAMG: Klimadaten Weyer (1993), Entwurf &amp; Zeichnung: Patricia Salzwimmer</a:t>
          </a:r>
          <a:r>
            <a:rPr lang="de-AT" sz="800" baseline="0"/>
            <a:t> (2021)</a:t>
          </a:r>
          <a:endParaRPr lang="de-AT" sz="8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464820</xdr:colOff>
      <xdr:row>0</xdr:row>
      <xdr:rowOff>175260</xdr:rowOff>
    </xdr:from>
    <xdr:to>
      <xdr:col>11</xdr:col>
      <xdr:colOff>266700</xdr:colOff>
      <xdr:row>20</xdr:row>
      <xdr:rowOff>7620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175260</xdr:colOff>
      <xdr:row>16</xdr:row>
      <xdr:rowOff>106680</xdr:rowOff>
    </xdr:from>
    <xdr:to>
      <xdr:col>11</xdr:col>
      <xdr:colOff>205740</xdr:colOff>
      <xdr:row>19</xdr:row>
      <xdr:rowOff>129540</xdr:rowOff>
    </xdr:to>
    <xdr:sp macro="" textlink="">
      <xdr:nvSpPr>
        <xdr:cNvPr id="3" name="Textfeld 2"/>
        <xdr:cNvSpPr txBox="1"/>
      </xdr:nvSpPr>
      <xdr:spPr>
        <a:xfrm>
          <a:off x="8801100" y="3032760"/>
          <a:ext cx="161544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00"/>
            <a:t>Quelle: ZAMG: Klimadaten Weyer (1993), Entwurf &amp; Zeichnung: Patricia Salzwimmer (2021)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1</xdr:row>
      <xdr:rowOff>45720</xdr:rowOff>
    </xdr:from>
    <xdr:to>
      <xdr:col>12</xdr:col>
      <xdr:colOff>419100</xdr:colOff>
      <xdr:row>21</xdr:row>
      <xdr:rowOff>83820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320040</xdr:colOff>
      <xdr:row>18</xdr:row>
      <xdr:rowOff>53340</xdr:rowOff>
    </xdr:from>
    <xdr:to>
      <xdr:col>12</xdr:col>
      <xdr:colOff>388620</xdr:colOff>
      <xdr:row>21</xdr:row>
      <xdr:rowOff>15240</xdr:rowOff>
    </xdr:to>
    <xdr:sp macro="" textlink="">
      <xdr:nvSpPr>
        <xdr:cNvPr id="3" name="Textfeld 2"/>
        <xdr:cNvSpPr txBox="1"/>
      </xdr:nvSpPr>
      <xdr:spPr>
        <a:xfrm>
          <a:off x="8244840" y="3345180"/>
          <a:ext cx="1653540" cy="510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00"/>
            <a:t>Quelle: ZAMG: Klimadaten Weyer (1993), Entwurf &amp; Zeichnung: Patricia Salzwimmer (2021)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582930</xdr:colOff>
      <xdr:row>0</xdr:row>
      <xdr:rowOff>152400</xdr:rowOff>
    </xdr:from>
    <xdr:to>
      <xdr:col>10</xdr:col>
      <xdr:colOff>777240</xdr:colOff>
      <xdr:row>6</xdr:row>
      <xdr:rowOff>7620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304800</xdr:colOff>
      <xdr:row>5</xdr:row>
      <xdr:rowOff>1219200</xdr:rowOff>
    </xdr:from>
    <xdr:to>
      <xdr:col>10</xdr:col>
      <xdr:colOff>510540</xdr:colOff>
      <xdr:row>6</xdr:row>
      <xdr:rowOff>0</xdr:rowOff>
    </xdr:to>
    <xdr:sp macro="" textlink="">
      <xdr:nvSpPr>
        <xdr:cNvPr id="3" name="Textfeld 2"/>
        <xdr:cNvSpPr txBox="1"/>
      </xdr:nvSpPr>
      <xdr:spPr>
        <a:xfrm>
          <a:off x="7513320" y="4343400"/>
          <a:ext cx="179070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00"/>
            <a:t>Quelle: Patricia Salzwimmer (2021)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0.69097</cdr:x>
      <cdr:y>0.85551</cdr:y>
    </cdr:from>
    <cdr:to>
      <cdr:x>0.94295</cdr:x>
      <cdr:y>0.97719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322320" y="2571750"/>
          <a:ext cx="1211580" cy="365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  <cdr:relSizeAnchor xmlns:cdr="http://schemas.openxmlformats.org/drawingml/2006/chartDrawing">
    <cdr:from>
      <cdr:x>0.59113</cdr:x>
      <cdr:y>0.81496</cdr:y>
    </cdr:from>
    <cdr:to>
      <cdr:x>0.95404</cdr:x>
      <cdr:y>0.99493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842260" y="2449830"/>
          <a:ext cx="1744980" cy="541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800"/>
            <a:t>Quelle: Statistik Austria: Volkszählung 2001 (2009), Entwurf &amp; Zeichnung: Patricia</a:t>
          </a:r>
          <a:r>
            <a:rPr lang="de-AT" sz="800" baseline="0"/>
            <a:t> Salzwimmer</a:t>
          </a:r>
          <a:r>
            <a:rPr lang="de-AT" sz="800"/>
            <a:t> (2021)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</xdr:colOff>
      <xdr:row>0</xdr:row>
      <xdr:rowOff>64770</xdr:rowOff>
    </xdr:from>
    <xdr:to>
      <xdr:col>10</xdr:col>
      <xdr:colOff>205740</xdr:colOff>
      <xdr:row>20</xdr:row>
      <xdr:rowOff>121920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0.62687</cdr:x>
      <cdr:y>0.8139</cdr:y>
    </cdr:from>
    <cdr:to>
      <cdr:x>0.97612</cdr:x>
      <cdr:y>0.98822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00400" y="2632710"/>
          <a:ext cx="1783080" cy="563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800"/>
            <a:t>Quelle: Statistik Austria: Ein Blick auf die Gemeinde Weyer (2021), Entwurf &amp; Zeichnung: Patricia</a:t>
          </a:r>
          <a:r>
            <a:rPr lang="de-AT" sz="800" baseline="0"/>
            <a:t> Salzwimmer</a:t>
          </a:r>
          <a:r>
            <a:rPr lang="de-AT" sz="800"/>
            <a:t> (2021)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110490</xdr:rowOff>
    </xdr:from>
    <xdr:to>
      <xdr:col>10</xdr:col>
      <xdr:colOff>213360</xdr:colOff>
      <xdr:row>22</xdr:row>
      <xdr:rowOff>7620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0.79084</cdr:x>
      <cdr:y>0.87822</cdr:y>
    </cdr:from>
    <cdr:to>
      <cdr:x>0.98931</cdr:x>
      <cdr:y>0.99174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947160" y="3242310"/>
          <a:ext cx="9906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  <cdr:relSizeAnchor xmlns:cdr="http://schemas.openxmlformats.org/drawingml/2006/chartDrawing">
    <cdr:from>
      <cdr:x>0.78069</cdr:x>
      <cdr:y>0.79786</cdr:y>
    </cdr:from>
    <cdr:to>
      <cdr:x>0.98759</cdr:x>
      <cdr:y>0.9689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4312920" y="3128010"/>
          <a:ext cx="1143000" cy="670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  <cdr:relSizeAnchor xmlns:cdr="http://schemas.openxmlformats.org/drawingml/2006/chartDrawing">
    <cdr:from>
      <cdr:x>0.68171</cdr:x>
      <cdr:y>0.86589</cdr:y>
    </cdr:from>
    <cdr:to>
      <cdr:x>1</cdr:x>
      <cdr:y>1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4259580" y="3394710"/>
          <a:ext cx="1988820" cy="525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800"/>
            <a:t>Quelle: Statistik Austria: Registerzählung 2011 (2013), Entwurf &amp; Zeichnung:</a:t>
          </a:r>
          <a:r>
            <a:rPr lang="de-AT" sz="800" baseline="0"/>
            <a:t> Patricia Salzwimmer</a:t>
          </a:r>
          <a:r>
            <a:rPr lang="de-AT" sz="800"/>
            <a:t> (2021)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563880</xdr:colOff>
      <xdr:row>1</xdr:row>
      <xdr:rowOff>87630</xdr:rowOff>
    </xdr:from>
    <xdr:to>
      <xdr:col>13</xdr:col>
      <xdr:colOff>525780</xdr:colOff>
      <xdr:row>20</xdr:row>
      <xdr:rowOff>167640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175260</xdr:colOff>
      <xdr:row>17</xdr:row>
      <xdr:rowOff>45720</xdr:rowOff>
    </xdr:from>
    <xdr:to>
      <xdr:col>13</xdr:col>
      <xdr:colOff>518160</xdr:colOff>
      <xdr:row>20</xdr:row>
      <xdr:rowOff>129540</xdr:rowOff>
    </xdr:to>
    <xdr:sp macro="" textlink="">
      <xdr:nvSpPr>
        <xdr:cNvPr id="3" name="Textfeld 2"/>
        <xdr:cNvSpPr txBox="1"/>
      </xdr:nvSpPr>
      <xdr:spPr>
        <a:xfrm>
          <a:off x="8892540" y="3154680"/>
          <a:ext cx="1927860" cy="632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00"/>
            <a:t>Quelle: Statistik Austria: Ein Blick auf die Gemeinden Weyer, Großraming, Steyr, Linz (2021), Entwurf &amp; Zeichnung: Patricia Salzwimmer (2021)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</xdr:row>
      <xdr:rowOff>87630</xdr:rowOff>
    </xdr:from>
    <xdr:to>
      <xdr:col>15</xdr:col>
      <xdr:colOff>640080</xdr:colOff>
      <xdr:row>24</xdr:row>
      <xdr:rowOff>129540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0.70767</cdr:x>
      <cdr:y>0.84215</cdr:y>
    </cdr:from>
    <cdr:to>
      <cdr:x>0.98758</cdr:x>
      <cdr:y>0.98027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777740" y="3577590"/>
          <a:ext cx="1889760" cy="586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800"/>
            <a:t>Quelle: Statistik Austria: Ein Blick auf die Gemeinden Weyer, Großraming, Steyr (2021), Entwurf &amp; Zeichnung: Patricia Salzwimmer (2021)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E25" sqref="E25"/>
    </sheetView>
  </sheetViews>
  <sheetFormatPr baseColWidth="10" defaultRowHeight="14.4" x14ac:dyDescent="0.3"/>
  <cols>
    <col min="2" max="2" width="25.77734375" bestFit="1" customWidth="1"/>
    <col min="3" max="3" width="20.3320312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 s="1">
        <v>1869</v>
      </c>
      <c r="B2" s="1">
        <v>4313</v>
      </c>
    </row>
    <row r="3" spans="1:2" x14ac:dyDescent="0.3">
      <c r="A3" s="1">
        <v>1880</v>
      </c>
      <c r="B3" s="1">
        <v>4459</v>
      </c>
    </row>
    <row r="4" spans="1:2" x14ac:dyDescent="0.3">
      <c r="A4" s="1">
        <v>1890</v>
      </c>
      <c r="B4" s="1">
        <v>4713</v>
      </c>
    </row>
    <row r="5" spans="1:2" x14ac:dyDescent="0.3">
      <c r="A5" s="1">
        <v>1900</v>
      </c>
      <c r="B5" s="1">
        <v>4971</v>
      </c>
    </row>
    <row r="6" spans="1:2" x14ac:dyDescent="0.3">
      <c r="A6" s="1">
        <v>1910</v>
      </c>
      <c r="B6" s="1">
        <v>5341</v>
      </c>
    </row>
    <row r="7" spans="1:2" x14ac:dyDescent="0.3">
      <c r="A7" s="1">
        <v>1923</v>
      </c>
      <c r="B7" s="1">
        <v>5568</v>
      </c>
    </row>
    <row r="8" spans="1:2" x14ac:dyDescent="0.3">
      <c r="A8" s="1">
        <v>1934</v>
      </c>
      <c r="B8" s="1">
        <v>5325</v>
      </c>
    </row>
    <row r="9" spans="1:2" x14ac:dyDescent="0.3">
      <c r="A9" s="1">
        <v>1939</v>
      </c>
      <c r="B9" s="1">
        <v>5170</v>
      </c>
    </row>
    <row r="10" spans="1:2" x14ac:dyDescent="0.3">
      <c r="A10" s="1">
        <v>1951</v>
      </c>
      <c r="B10" s="1">
        <v>5993</v>
      </c>
    </row>
    <row r="11" spans="1:2" x14ac:dyDescent="0.3">
      <c r="A11" s="1">
        <v>1961</v>
      </c>
      <c r="B11" s="1">
        <v>5461</v>
      </c>
    </row>
    <row r="12" spans="1:2" x14ac:dyDescent="0.3">
      <c r="A12" s="1">
        <v>1971</v>
      </c>
      <c r="B12" s="1">
        <v>5087</v>
      </c>
    </row>
    <row r="13" spans="1:2" x14ac:dyDescent="0.3">
      <c r="A13" s="1">
        <v>1981</v>
      </c>
      <c r="B13" s="1">
        <v>4765</v>
      </c>
    </row>
    <row r="14" spans="1:2" x14ac:dyDescent="0.3">
      <c r="A14" s="1">
        <v>1991</v>
      </c>
      <c r="B14" s="1">
        <v>4721</v>
      </c>
    </row>
    <row r="15" spans="1:2" x14ac:dyDescent="0.3">
      <c r="A15" s="1">
        <v>2001</v>
      </c>
      <c r="B15" s="1">
        <v>4716</v>
      </c>
    </row>
    <row r="18" spans="1:2" x14ac:dyDescent="0.3">
      <c r="A18" s="1"/>
      <c r="B18" s="1"/>
    </row>
    <row r="33" spans="2:2" x14ac:dyDescent="0.3">
      <c r="B33" t="s">
        <v>6</v>
      </c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M5" sqref="M5"/>
    </sheetView>
  </sheetViews>
  <sheetFormatPr baseColWidth="10" defaultRowHeight="14.4" x14ac:dyDescent="0.3"/>
  <cols>
    <col min="1" max="1" width="24.21875" customWidth="1"/>
  </cols>
  <sheetData>
    <row r="1" spans="1:2" x14ac:dyDescent="0.3">
      <c r="A1" t="s">
        <v>51</v>
      </c>
      <c r="B1" t="s">
        <v>28</v>
      </c>
    </row>
    <row r="2" spans="1:2" ht="43.2" x14ac:dyDescent="0.3">
      <c r="A2" s="9" t="s">
        <v>55</v>
      </c>
      <c r="B2" s="4">
        <v>0.4</v>
      </c>
    </row>
    <row r="3" spans="1:2" ht="72" x14ac:dyDescent="0.3">
      <c r="A3" s="9" t="s">
        <v>54</v>
      </c>
      <c r="B3" s="4">
        <v>0.8</v>
      </c>
    </row>
    <row r="4" spans="1:2" ht="43.2" x14ac:dyDescent="0.3">
      <c r="A4" s="9" t="s">
        <v>53</v>
      </c>
      <c r="B4" s="4">
        <v>1</v>
      </c>
    </row>
    <row r="5" spans="1:2" ht="73.2" x14ac:dyDescent="0.3">
      <c r="A5" s="9" t="s">
        <v>52</v>
      </c>
      <c r="B5" s="4">
        <v>0.2</v>
      </c>
    </row>
    <row r="6" spans="1:2" ht="115.2" x14ac:dyDescent="0.3">
      <c r="A6" s="9" t="s">
        <v>56</v>
      </c>
      <c r="B6" s="4">
        <v>0.6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D31" sqref="D31"/>
    </sheetView>
  </sheetViews>
  <sheetFormatPr baseColWidth="10" defaultRowHeight="14.4" x14ac:dyDescent="0.3"/>
  <sheetData>
    <row r="1" spans="1:2" x14ac:dyDescent="0.3">
      <c r="A1" t="s">
        <v>0</v>
      </c>
      <c r="B1" t="s">
        <v>1</v>
      </c>
    </row>
    <row r="2" spans="1:2" x14ac:dyDescent="0.3">
      <c r="A2" s="1">
        <v>1869</v>
      </c>
      <c r="B2" s="1">
        <v>4313</v>
      </c>
    </row>
    <row r="3" spans="1:2" x14ac:dyDescent="0.3">
      <c r="A3" s="1">
        <v>1880</v>
      </c>
      <c r="B3" s="1">
        <v>4459</v>
      </c>
    </row>
    <row r="4" spans="1:2" x14ac:dyDescent="0.3">
      <c r="A4" s="1">
        <v>1890</v>
      </c>
      <c r="B4" s="1">
        <v>4713</v>
      </c>
    </row>
    <row r="5" spans="1:2" x14ac:dyDescent="0.3">
      <c r="A5" s="1">
        <v>1900</v>
      </c>
      <c r="B5" s="1">
        <v>4971</v>
      </c>
    </row>
    <row r="6" spans="1:2" x14ac:dyDescent="0.3">
      <c r="A6" s="1">
        <v>1910</v>
      </c>
      <c r="B6" s="1">
        <v>5341</v>
      </c>
    </row>
    <row r="7" spans="1:2" x14ac:dyDescent="0.3">
      <c r="A7" s="1">
        <v>1923</v>
      </c>
      <c r="B7" s="1">
        <v>5568</v>
      </c>
    </row>
    <row r="8" spans="1:2" x14ac:dyDescent="0.3">
      <c r="A8" s="1">
        <v>1934</v>
      </c>
      <c r="B8" s="1">
        <v>5325</v>
      </c>
    </row>
    <row r="9" spans="1:2" x14ac:dyDescent="0.3">
      <c r="A9" s="1">
        <v>1939</v>
      </c>
      <c r="B9" s="1">
        <v>5170</v>
      </c>
    </row>
    <row r="10" spans="1:2" x14ac:dyDescent="0.3">
      <c r="A10" s="1">
        <v>1951</v>
      </c>
      <c r="B10" s="1">
        <v>5993</v>
      </c>
    </row>
    <row r="11" spans="1:2" x14ac:dyDescent="0.3">
      <c r="A11" s="1">
        <v>1961</v>
      </c>
      <c r="B11" s="1">
        <v>5461</v>
      </c>
    </row>
    <row r="12" spans="1:2" x14ac:dyDescent="0.3">
      <c r="A12" s="1">
        <v>1971</v>
      </c>
      <c r="B12" s="1">
        <v>5087</v>
      </c>
    </row>
    <row r="13" spans="1:2" x14ac:dyDescent="0.3">
      <c r="A13" s="1">
        <v>1981</v>
      </c>
      <c r="B13" s="1">
        <v>4765</v>
      </c>
    </row>
    <row r="14" spans="1:2" x14ac:dyDescent="0.3">
      <c r="A14" s="1">
        <v>1991</v>
      </c>
      <c r="B14" s="1">
        <v>4721</v>
      </c>
    </row>
    <row r="15" spans="1:2" x14ac:dyDescent="0.3">
      <c r="A15" s="1">
        <v>2001</v>
      </c>
      <c r="B15" s="1">
        <v>4716</v>
      </c>
    </row>
    <row r="16" spans="1:2" x14ac:dyDescent="0.3">
      <c r="A16" s="1">
        <v>2011</v>
      </c>
      <c r="B16" s="1">
        <v>4226</v>
      </c>
    </row>
    <row r="17" spans="1:7" x14ac:dyDescent="0.3">
      <c r="A17" s="1">
        <v>2012</v>
      </c>
      <c r="B17" s="1">
        <v>4213</v>
      </c>
    </row>
    <row r="18" spans="1:7" x14ac:dyDescent="0.3">
      <c r="A18" s="1">
        <v>2013</v>
      </c>
      <c r="B18" s="1">
        <v>4163</v>
      </c>
    </row>
    <row r="19" spans="1:7" x14ac:dyDescent="0.3">
      <c r="A19" s="1">
        <v>2014</v>
      </c>
      <c r="B19" s="1">
        <v>4161</v>
      </c>
      <c r="C19" s="12"/>
      <c r="D19" s="12"/>
      <c r="E19" s="12"/>
      <c r="F19" s="12"/>
      <c r="G19" s="12"/>
    </row>
    <row r="20" spans="1:7" x14ac:dyDescent="0.3">
      <c r="A20" s="1">
        <v>2015</v>
      </c>
      <c r="B20" s="1">
        <v>4264</v>
      </c>
      <c r="C20" s="12"/>
      <c r="D20" s="12"/>
      <c r="E20" s="12"/>
      <c r="F20" s="12"/>
      <c r="G20" s="12"/>
    </row>
    <row r="21" spans="1:7" x14ac:dyDescent="0.3">
      <c r="A21" s="1">
        <v>2016</v>
      </c>
      <c r="B21" s="1">
        <v>4278</v>
      </c>
    </row>
    <row r="22" spans="1:7" x14ac:dyDescent="0.3">
      <c r="A22" s="1">
        <v>2017</v>
      </c>
      <c r="B22" s="1">
        <v>4258</v>
      </c>
    </row>
    <row r="23" spans="1:7" x14ac:dyDescent="0.3">
      <c r="A23" s="1">
        <v>2018</v>
      </c>
      <c r="B23" s="1">
        <v>4197</v>
      </c>
    </row>
    <row r="24" spans="1:7" x14ac:dyDescent="0.3">
      <c r="A24" s="1">
        <v>2019</v>
      </c>
      <c r="B24" s="1">
        <v>4143</v>
      </c>
    </row>
    <row r="25" spans="1:7" x14ac:dyDescent="0.3">
      <c r="A25" s="1">
        <v>2020</v>
      </c>
      <c r="B25" s="1">
        <v>4068</v>
      </c>
    </row>
    <row r="26" spans="1:7" x14ac:dyDescent="0.3">
      <c r="A26" s="1">
        <v>2021</v>
      </c>
      <c r="B26">
        <v>4068</v>
      </c>
    </row>
  </sheetData>
  <mergeCells count="1">
    <mergeCell ref="C19:G20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D25" sqref="D25:H26"/>
    </sheetView>
  </sheetViews>
  <sheetFormatPr baseColWidth="10" defaultRowHeight="14.4" x14ac:dyDescent="0.3"/>
  <cols>
    <col min="1" max="1" width="21" bestFit="1" customWidth="1"/>
    <col min="2" max="2" width="20.33203125" bestFit="1" customWidth="1"/>
  </cols>
  <sheetData>
    <row r="1" spans="1:2" x14ac:dyDescent="0.3">
      <c r="A1" t="s">
        <v>2</v>
      </c>
      <c r="B1" t="s">
        <v>3</v>
      </c>
    </row>
    <row r="2" spans="1:2" x14ac:dyDescent="0.3">
      <c r="A2" s="2" t="s">
        <v>7</v>
      </c>
      <c r="B2" s="3">
        <v>189889</v>
      </c>
    </row>
    <row r="3" spans="1:2" x14ac:dyDescent="0.3">
      <c r="A3" s="2" t="s">
        <v>8</v>
      </c>
      <c r="B3" s="3">
        <v>38205</v>
      </c>
    </row>
    <row r="4" spans="1:2" x14ac:dyDescent="0.3">
      <c r="A4" s="2" t="s">
        <v>9</v>
      </c>
      <c r="B4" s="3">
        <v>58591</v>
      </c>
    </row>
    <row r="5" spans="1:2" x14ac:dyDescent="0.3">
      <c r="A5" s="2" t="s">
        <v>10</v>
      </c>
      <c r="B5" s="3">
        <v>97826</v>
      </c>
    </row>
    <row r="6" spans="1:2" x14ac:dyDescent="0.3">
      <c r="A6" s="2" t="s">
        <v>11</v>
      </c>
      <c r="B6" s="3">
        <v>31741</v>
      </c>
    </row>
    <row r="7" spans="1:2" x14ac:dyDescent="0.3">
      <c r="A7" s="2" t="s">
        <v>12</v>
      </c>
      <c r="B7" s="3">
        <v>65113</v>
      </c>
    </row>
    <row r="8" spans="1:2" x14ac:dyDescent="0.3">
      <c r="A8" s="2" t="s">
        <v>13</v>
      </c>
      <c r="B8" s="3">
        <v>99403</v>
      </c>
    </row>
    <row r="9" spans="1:2" x14ac:dyDescent="0.3">
      <c r="A9" s="2" t="s">
        <v>14</v>
      </c>
      <c r="B9" s="3">
        <v>62555</v>
      </c>
    </row>
    <row r="10" spans="1:2" x14ac:dyDescent="0.3">
      <c r="A10" s="2" t="s">
        <v>15</v>
      </c>
      <c r="B10" s="3">
        <v>55557</v>
      </c>
    </row>
    <row r="11" spans="1:2" x14ac:dyDescent="0.3">
      <c r="A11" s="2" t="s">
        <v>16</v>
      </c>
      <c r="B11" s="3">
        <v>139116</v>
      </c>
    </row>
    <row r="12" spans="1:2" x14ac:dyDescent="0.3">
      <c r="A12" s="2" t="s">
        <v>17</v>
      </c>
      <c r="B12" s="3">
        <v>65738</v>
      </c>
    </row>
    <row r="13" spans="1:2" x14ac:dyDescent="0.3">
      <c r="A13" s="2" t="s">
        <v>18</v>
      </c>
      <c r="B13" s="3">
        <v>58553</v>
      </c>
    </row>
    <row r="14" spans="1:2" x14ac:dyDescent="0.3">
      <c r="A14" s="2" t="s">
        <v>19</v>
      </c>
      <c r="B14" s="3">
        <v>56688</v>
      </c>
    </row>
    <row r="15" spans="1:2" x14ac:dyDescent="0.3">
      <c r="A15" s="2" t="s">
        <v>20</v>
      </c>
      <c r="B15" s="3">
        <v>56426</v>
      </c>
    </row>
    <row r="16" spans="1:2" x14ac:dyDescent="0.3">
      <c r="A16" s="2" t="s">
        <v>21</v>
      </c>
      <c r="B16" s="3">
        <v>58700</v>
      </c>
    </row>
    <row r="17" spans="1:8" x14ac:dyDescent="0.3">
      <c r="A17" s="2" t="s">
        <v>22</v>
      </c>
      <c r="B17" s="3">
        <v>81400</v>
      </c>
    </row>
    <row r="18" spans="1:8" x14ac:dyDescent="0.3">
      <c r="A18" s="2" t="s">
        <v>23</v>
      </c>
      <c r="B18" s="3">
        <v>130316</v>
      </c>
    </row>
    <row r="19" spans="1:8" x14ac:dyDescent="0.3">
      <c r="A19" s="2" t="s">
        <v>24</v>
      </c>
      <c r="B19" s="3">
        <v>67945</v>
      </c>
    </row>
    <row r="25" spans="1:8" x14ac:dyDescent="0.3">
      <c r="D25" s="12"/>
      <c r="E25" s="12"/>
      <c r="F25" s="12"/>
      <c r="G25" s="12"/>
      <c r="H25" s="12"/>
    </row>
    <row r="26" spans="1:8" x14ac:dyDescent="0.3">
      <c r="D26" s="12"/>
      <c r="E26" s="12"/>
      <c r="F26" s="12"/>
      <c r="G26" s="12"/>
      <c r="H26" s="12"/>
    </row>
  </sheetData>
  <mergeCells count="1">
    <mergeCell ref="D25:H2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23" sqref="E23:I24"/>
    </sheetView>
  </sheetViews>
  <sheetFormatPr baseColWidth="10" defaultRowHeight="14.4" x14ac:dyDescent="0.3"/>
  <sheetData>
    <row r="1" spans="1:5" x14ac:dyDescent="0.3">
      <c r="B1" t="s">
        <v>5</v>
      </c>
      <c r="C1" t="s">
        <v>4</v>
      </c>
      <c r="D1" t="s">
        <v>25</v>
      </c>
      <c r="E1" t="s">
        <v>26</v>
      </c>
    </row>
    <row r="2" spans="1:5" x14ac:dyDescent="0.3">
      <c r="A2" s="1">
        <v>1869</v>
      </c>
      <c r="B2" s="1">
        <v>4313</v>
      </c>
      <c r="C2">
        <v>2535</v>
      </c>
      <c r="D2">
        <v>16593</v>
      </c>
      <c r="E2">
        <v>49635</v>
      </c>
    </row>
    <row r="3" spans="1:5" x14ac:dyDescent="0.3">
      <c r="A3" s="1">
        <v>1880</v>
      </c>
      <c r="B3" s="1">
        <v>4459</v>
      </c>
      <c r="C3">
        <v>2657</v>
      </c>
      <c r="D3">
        <v>21054</v>
      </c>
      <c r="E3">
        <v>56569</v>
      </c>
    </row>
    <row r="4" spans="1:5" x14ac:dyDescent="0.3">
      <c r="A4" s="1">
        <v>1890</v>
      </c>
      <c r="B4" s="1">
        <v>4713</v>
      </c>
      <c r="C4">
        <v>2516</v>
      </c>
      <c r="D4">
        <v>26139</v>
      </c>
      <c r="E4">
        <v>65090</v>
      </c>
    </row>
    <row r="5" spans="1:5" x14ac:dyDescent="0.3">
      <c r="A5" s="1">
        <v>1900</v>
      </c>
      <c r="B5" s="1">
        <v>4971</v>
      </c>
      <c r="C5">
        <v>2465</v>
      </c>
      <c r="D5">
        <v>22272</v>
      </c>
      <c r="E5">
        <v>83356</v>
      </c>
    </row>
    <row r="6" spans="1:5" x14ac:dyDescent="0.3">
      <c r="A6" s="1">
        <v>1910</v>
      </c>
      <c r="B6" s="1">
        <v>5341</v>
      </c>
      <c r="C6">
        <v>2505</v>
      </c>
      <c r="D6">
        <v>22205</v>
      </c>
      <c r="E6">
        <v>97852</v>
      </c>
    </row>
    <row r="7" spans="1:5" x14ac:dyDescent="0.3">
      <c r="A7" s="1">
        <v>1923</v>
      </c>
      <c r="B7" s="1">
        <v>5568</v>
      </c>
      <c r="C7">
        <v>2617</v>
      </c>
      <c r="D7">
        <v>27200</v>
      </c>
      <c r="E7">
        <v>107463</v>
      </c>
    </row>
    <row r="8" spans="1:5" x14ac:dyDescent="0.3">
      <c r="A8" s="1">
        <v>1934</v>
      </c>
      <c r="B8" s="1">
        <v>5325</v>
      </c>
      <c r="C8">
        <v>2619</v>
      </c>
      <c r="D8">
        <v>25351</v>
      </c>
      <c r="E8">
        <v>115338</v>
      </c>
    </row>
    <row r="9" spans="1:5" x14ac:dyDescent="0.3">
      <c r="A9" s="1">
        <v>1939</v>
      </c>
      <c r="B9" s="1">
        <v>5170</v>
      </c>
      <c r="C9">
        <v>2537</v>
      </c>
      <c r="D9">
        <v>31017</v>
      </c>
      <c r="E9">
        <v>128177</v>
      </c>
    </row>
    <row r="10" spans="1:5" x14ac:dyDescent="0.3">
      <c r="A10" s="1">
        <v>1951</v>
      </c>
      <c r="B10" s="1">
        <v>5993</v>
      </c>
      <c r="C10">
        <v>3051</v>
      </c>
      <c r="D10">
        <v>36818</v>
      </c>
      <c r="E10">
        <v>184685</v>
      </c>
    </row>
    <row r="11" spans="1:5" x14ac:dyDescent="0.3">
      <c r="A11" s="1">
        <v>1961</v>
      </c>
      <c r="B11" s="1">
        <v>5461</v>
      </c>
      <c r="C11">
        <v>2788</v>
      </c>
      <c r="D11">
        <v>38306</v>
      </c>
      <c r="E11">
        <v>195978</v>
      </c>
    </row>
    <row r="12" spans="1:5" x14ac:dyDescent="0.3">
      <c r="A12" s="1">
        <v>1971</v>
      </c>
      <c r="B12" s="1">
        <v>5087</v>
      </c>
      <c r="C12">
        <v>2938</v>
      </c>
      <c r="D12">
        <v>40822</v>
      </c>
      <c r="E12">
        <v>204889</v>
      </c>
    </row>
    <row r="13" spans="1:5" x14ac:dyDescent="0.3">
      <c r="A13" s="1">
        <v>1981</v>
      </c>
      <c r="B13" s="1">
        <v>4765</v>
      </c>
      <c r="C13">
        <v>2857</v>
      </c>
      <c r="D13">
        <v>38942</v>
      </c>
      <c r="E13">
        <v>199910</v>
      </c>
    </row>
    <row r="14" spans="1:5" x14ac:dyDescent="0.3">
      <c r="A14" s="1">
        <v>1991</v>
      </c>
      <c r="B14" s="1">
        <v>4721</v>
      </c>
      <c r="C14">
        <v>2817</v>
      </c>
      <c r="D14">
        <v>39337</v>
      </c>
      <c r="E14">
        <v>203044</v>
      </c>
    </row>
    <row r="15" spans="1:5" x14ac:dyDescent="0.3">
      <c r="A15" s="1">
        <v>2001</v>
      </c>
      <c r="B15" s="1">
        <v>4716</v>
      </c>
      <c r="C15">
        <v>2760</v>
      </c>
      <c r="D15">
        <v>39340</v>
      </c>
      <c r="E15">
        <v>183504</v>
      </c>
    </row>
    <row r="16" spans="1:5" x14ac:dyDescent="0.3">
      <c r="A16" s="1">
        <v>2011</v>
      </c>
      <c r="B16" s="1">
        <v>4226</v>
      </c>
      <c r="C16">
        <v>2687</v>
      </c>
      <c r="D16">
        <v>38205</v>
      </c>
      <c r="E16">
        <v>189889</v>
      </c>
    </row>
    <row r="17" spans="1:9" x14ac:dyDescent="0.3">
      <c r="A17" s="1">
        <v>2021</v>
      </c>
      <c r="B17" s="1">
        <v>4068</v>
      </c>
      <c r="C17">
        <v>2671</v>
      </c>
      <c r="D17">
        <v>37952</v>
      </c>
      <c r="E17">
        <v>206537</v>
      </c>
    </row>
    <row r="23" spans="1:9" x14ac:dyDescent="0.3">
      <c r="E23" s="12"/>
      <c r="F23" s="12"/>
      <c r="G23" s="12"/>
      <c r="H23" s="12"/>
      <c r="I23" s="12"/>
    </row>
    <row r="24" spans="1:9" x14ac:dyDescent="0.3">
      <c r="E24" s="12"/>
      <c r="F24" s="12"/>
      <c r="G24" s="12"/>
      <c r="H24" s="12"/>
      <c r="I24" s="12"/>
    </row>
  </sheetData>
  <mergeCells count="1">
    <mergeCell ref="E23:I24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L28" sqref="L28"/>
    </sheetView>
  </sheetViews>
  <sheetFormatPr baseColWidth="10" defaultRowHeight="14.4" x14ac:dyDescent="0.3"/>
  <sheetData>
    <row r="1" spans="1:10" x14ac:dyDescent="0.3">
      <c r="A1" s="5" t="s">
        <v>27</v>
      </c>
      <c r="B1" s="5" t="s">
        <v>5</v>
      </c>
      <c r="C1" s="5" t="s">
        <v>5</v>
      </c>
      <c r="D1" s="5" t="s">
        <v>4</v>
      </c>
      <c r="E1" s="5" t="s">
        <v>4</v>
      </c>
      <c r="F1" s="5" t="s">
        <v>25</v>
      </c>
      <c r="G1" s="5" t="s">
        <v>25</v>
      </c>
      <c r="H1" s="5"/>
      <c r="I1" s="5"/>
    </row>
    <row r="2" spans="1:10" x14ac:dyDescent="0.3">
      <c r="A2" s="1">
        <v>1869</v>
      </c>
      <c r="B2" s="4">
        <f>C2/$C$15</f>
        <v>0.91454622561492793</v>
      </c>
      <c r="C2" s="1">
        <v>4313</v>
      </c>
      <c r="D2" s="4">
        <f>E2/$E$15</f>
        <v>0.91847826086956519</v>
      </c>
      <c r="E2" s="1">
        <v>2535</v>
      </c>
      <c r="F2" s="4">
        <f>G2/$G$15</f>
        <v>0.42178444331469245</v>
      </c>
      <c r="G2" s="1">
        <v>16593</v>
      </c>
      <c r="H2" s="4"/>
      <c r="I2" s="1"/>
    </row>
    <row r="3" spans="1:10" x14ac:dyDescent="0.3">
      <c r="A3" s="1">
        <v>1880</v>
      </c>
      <c r="B3" s="4">
        <f t="shared" ref="B3:B17" si="0">C3/$C$15</f>
        <v>0.94550466497031382</v>
      </c>
      <c r="C3" s="1">
        <v>4459</v>
      </c>
      <c r="D3" s="4">
        <f t="shared" ref="D3:D17" si="1">E3/$E$15</f>
        <v>0.96268115942028987</v>
      </c>
      <c r="E3" s="1">
        <v>2657</v>
      </c>
      <c r="F3" s="4">
        <f t="shared" ref="F3:F17" si="2">G3/$G$15</f>
        <v>0.53518047788510426</v>
      </c>
      <c r="G3" s="1">
        <v>21054</v>
      </c>
      <c r="H3" s="4"/>
      <c r="I3" s="1"/>
    </row>
    <row r="4" spans="1:10" x14ac:dyDescent="0.3">
      <c r="A4" s="1">
        <v>1890</v>
      </c>
      <c r="B4" s="4">
        <f t="shared" si="0"/>
        <v>0.99936386768447838</v>
      </c>
      <c r="C4" s="1">
        <v>4713</v>
      </c>
      <c r="D4" s="4">
        <f t="shared" si="1"/>
        <v>0.91159420289855075</v>
      </c>
      <c r="E4" s="1">
        <v>2516</v>
      </c>
      <c r="F4" s="4">
        <f t="shared" si="2"/>
        <v>0.66443823080833753</v>
      </c>
      <c r="G4" s="1">
        <v>26139</v>
      </c>
      <c r="H4" s="4"/>
      <c r="I4" s="1"/>
    </row>
    <row r="5" spans="1:10" x14ac:dyDescent="0.3">
      <c r="A5" s="1">
        <v>1900</v>
      </c>
      <c r="B5" s="4">
        <f t="shared" si="0"/>
        <v>1.0540712468193385</v>
      </c>
      <c r="C5" s="1">
        <v>4971</v>
      </c>
      <c r="D5" s="4">
        <f t="shared" si="1"/>
        <v>0.89311594202898548</v>
      </c>
      <c r="E5" s="1">
        <v>2465</v>
      </c>
      <c r="F5" s="4">
        <f t="shared" si="2"/>
        <v>0.56614133197763095</v>
      </c>
      <c r="G5" s="1">
        <v>22272</v>
      </c>
      <c r="H5" s="4"/>
      <c r="I5" s="1"/>
    </row>
    <row r="6" spans="1:10" x14ac:dyDescent="0.3">
      <c r="A6" s="1">
        <v>1910</v>
      </c>
      <c r="B6" s="4">
        <f t="shared" si="0"/>
        <v>1.1325275657336726</v>
      </c>
      <c r="C6" s="1">
        <v>5341</v>
      </c>
      <c r="D6" s="4">
        <f t="shared" si="1"/>
        <v>0.90760869565217395</v>
      </c>
      <c r="E6" s="1">
        <v>2505</v>
      </c>
      <c r="F6" s="4">
        <f t="shared" si="2"/>
        <v>0.56443823080833755</v>
      </c>
      <c r="G6" s="1">
        <v>22205</v>
      </c>
      <c r="H6" s="4"/>
      <c r="I6" s="1"/>
      <c r="J6" s="11"/>
    </row>
    <row r="7" spans="1:10" x14ac:dyDescent="0.3">
      <c r="A7" s="1">
        <v>1923</v>
      </c>
      <c r="B7" s="4">
        <f t="shared" si="0"/>
        <v>1.1806615776081424</v>
      </c>
      <c r="C7" s="1">
        <v>5568</v>
      </c>
      <c r="D7" s="4">
        <f t="shared" si="1"/>
        <v>0.9481884057971014</v>
      </c>
      <c r="E7" s="1">
        <v>2617</v>
      </c>
      <c r="F7" s="4">
        <f t="shared" si="2"/>
        <v>0.69140823589222167</v>
      </c>
      <c r="G7" s="1">
        <v>27200</v>
      </c>
      <c r="H7" s="4"/>
      <c r="I7" s="1"/>
    </row>
    <row r="8" spans="1:10" x14ac:dyDescent="0.3">
      <c r="A8" s="1">
        <v>1934</v>
      </c>
      <c r="B8" s="4">
        <f t="shared" si="0"/>
        <v>1.1291348600508906</v>
      </c>
      <c r="C8" s="1">
        <v>5325</v>
      </c>
      <c r="D8" s="4">
        <f t="shared" si="1"/>
        <v>0.94891304347826089</v>
      </c>
      <c r="E8" s="1">
        <v>2619</v>
      </c>
      <c r="F8" s="4">
        <f t="shared" si="2"/>
        <v>0.64440772750381292</v>
      </c>
      <c r="G8" s="1">
        <v>25351</v>
      </c>
      <c r="H8" s="4"/>
      <c r="I8" s="1"/>
    </row>
    <row r="9" spans="1:10" x14ac:dyDescent="0.3">
      <c r="A9" s="1">
        <v>1939</v>
      </c>
      <c r="B9" s="4">
        <f t="shared" si="0"/>
        <v>1.0962680237489397</v>
      </c>
      <c r="C9" s="1">
        <v>5170</v>
      </c>
      <c r="D9" s="4">
        <f t="shared" si="1"/>
        <v>0.91920289855072468</v>
      </c>
      <c r="E9" s="1">
        <v>2537</v>
      </c>
      <c r="F9" s="4">
        <f t="shared" si="2"/>
        <v>0.78843416370106767</v>
      </c>
      <c r="G9" s="1">
        <v>31017</v>
      </c>
      <c r="H9" s="4"/>
      <c r="I9" s="1"/>
    </row>
    <row r="10" spans="1:10" x14ac:dyDescent="0.3">
      <c r="A10" s="1">
        <v>1951</v>
      </c>
      <c r="B10" s="4">
        <f t="shared" si="0"/>
        <v>1.27078032230704</v>
      </c>
      <c r="C10" s="1">
        <v>5993</v>
      </c>
      <c r="D10" s="4">
        <f t="shared" si="1"/>
        <v>1.1054347826086957</v>
      </c>
      <c r="E10" s="1">
        <v>3051</v>
      </c>
      <c r="F10" s="4">
        <f t="shared" si="2"/>
        <v>0.9358922216573462</v>
      </c>
      <c r="G10" s="1">
        <v>36818</v>
      </c>
      <c r="H10" s="4"/>
      <c r="I10" s="1"/>
    </row>
    <row r="11" spans="1:10" x14ac:dyDescent="0.3">
      <c r="A11" s="1">
        <v>1961</v>
      </c>
      <c r="B11" s="4">
        <f t="shared" si="0"/>
        <v>1.1579728583545377</v>
      </c>
      <c r="C11" s="1">
        <v>5461</v>
      </c>
      <c r="D11" s="4">
        <f t="shared" si="1"/>
        <v>1.010144927536232</v>
      </c>
      <c r="E11" s="1">
        <v>2788</v>
      </c>
      <c r="F11" s="4">
        <f t="shared" si="2"/>
        <v>0.97371631926792068</v>
      </c>
      <c r="G11" s="1">
        <v>38306</v>
      </c>
      <c r="H11" s="4"/>
      <c r="I11" s="1"/>
    </row>
    <row r="12" spans="1:10" x14ac:dyDescent="0.3">
      <c r="A12" s="1">
        <v>1971</v>
      </c>
      <c r="B12" s="4">
        <f t="shared" si="0"/>
        <v>1.078668363019508</v>
      </c>
      <c r="C12" s="1">
        <v>5087</v>
      </c>
      <c r="D12" s="4">
        <f t="shared" si="1"/>
        <v>1.0644927536231885</v>
      </c>
      <c r="E12" s="1">
        <v>2938</v>
      </c>
      <c r="F12" s="4">
        <f t="shared" si="2"/>
        <v>1.0376715810879511</v>
      </c>
      <c r="G12" s="1">
        <v>40822</v>
      </c>
      <c r="H12" s="4"/>
      <c r="I12" s="1"/>
    </row>
    <row r="13" spans="1:10" x14ac:dyDescent="0.3">
      <c r="A13" s="1">
        <v>1981</v>
      </c>
      <c r="B13" s="4">
        <f t="shared" si="0"/>
        <v>1.01039016115352</v>
      </c>
      <c r="C13" s="1">
        <v>4765</v>
      </c>
      <c r="D13" s="4">
        <f t="shared" si="1"/>
        <v>1.0351449275362319</v>
      </c>
      <c r="E13" s="1">
        <v>2857</v>
      </c>
      <c r="F13" s="4">
        <f t="shared" si="2"/>
        <v>0.9898830706659888</v>
      </c>
      <c r="G13" s="1">
        <v>38942</v>
      </c>
      <c r="H13" s="4"/>
      <c r="I13" s="1"/>
    </row>
    <row r="14" spans="1:10" x14ac:dyDescent="0.3">
      <c r="A14" s="1">
        <v>1991</v>
      </c>
      <c r="B14" s="4">
        <f t="shared" si="0"/>
        <v>1.0010602205258694</v>
      </c>
      <c r="C14" s="1">
        <v>4721</v>
      </c>
      <c r="D14" s="4">
        <f t="shared" si="1"/>
        <v>1.0206521739130434</v>
      </c>
      <c r="E14" s="1">
        <v>2817</v>
      </c>
      <c r="F14" s="4">
        <f t="shared" si="2"/>
        <v>0.99992374173868837</v>
      </c>
      <c r="G14" s="1">
        <v>39337</v>
      </c>
      <c r="H14" s="4"/>
      <c r="I14" s="1"/>
    </row>
    <row r="15" spans="1:10" x14ac:dyDescent="0.3">
      <c r="A15" s="1">
        <v>2001</v>
      </c>
      <c r="B15" s="4">
        <f t="shared" si="0"/>
        <v>1</v>
      </c>
      <c r="C15" s="1">
        <v>4716</v>
      </c>
      <c r="D15" s="4">
        <f t="shared" si="1"/>
        <v>1</v>
      </c>
      <c r="E15" s="1">
        <v>2760</v>
      </c>
      <c r="F15" s="4">
        <f t="shared" si="2"/>
        <v>1</v>
      </c>
      <c r="G15" s="1">
        <v>39340</v>
      </c>
      <c r="H15" s="4"/>
      <c r="I15" s="1"/>
    </row>
    <row r="16" spans="1:10" x14ac:dyDescent="0.3">
      <c r="A16" s="1">
        <v>2011</v>
      </c>
      <c r="B16" s="4">
        <f t="shared" si="0"/>
        <v>0.89609838846480072</v>
      </c>
      <c r="C16" s="1">
        <v>4226</v>
      </c>
      <c r="D16" s="4">
        <f t="shared" si="1"/>
        <v>0.97355072463768111</v>
      </c>
      <c r="E16" s="1">
        <v>2687</v>
      </c>
      <c r="F16" s="4">
        <f t="shared" si="2"/>
        <v>0.97114895780376209</v>
      </c>
      <c r="G16" s="1">
        <v>38205</v>
      </c>
      <c r="H16" s="4"/>
      <c r="I16" s="1"/>
    </row>
    <row r="17" spans="1:9" x14ac:dyDescent="0.3">
      <c r="A17" s="1">
        <v>2021</v>
      </c>
      <c r="B17" s="4">
        <f t="shared" si="0"/>
        <v>0.86259541984732824</v>
      </c>
      <c r="C17" s="1">
        <v>4068</v>
      </c>
      <c r="D17" s="4">
        <f t="shared" si="1"/>
        <v>0.96775362318840574</v>
      </c>
      <c r="E17" s="1">
        <v>2671</v>
      </c>
      <c r="F17" s="4">
        <f t="shared" si="2"/>
        <v>0.9647178444331469</v>
      </c>
      <c r="G17" s="1">
        <v>37952</v>
      </c>
      <c r="H17" s="4"/>
      <c r="I17" s="1"/>
    </row>
    <row r="40" spans="5:9" x14ac:dyDescent="0.3">
      <c r="E40" s="12"/>
      <c r="F40" s="12"/>
      <c r="G40" s="12"/>
      <c r="H40" s="12"/>
      <c r="I40" s="12"/>
    </row>
    <row r="41" spans="5:9" x14ac:dyDescent="0.3">
      <c r="E41" s="12"/>
      <c r="F41" s="12"/>
      <c r="G41" s="12"/>
      <c r="H41" s="12"/>
      <c r="I41" s="12"/>
    </row>
  </sheetData>
  <mergeCells count="1">
    <mergeCell ref="E40:I4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A41" sqref="A41:E42"/>
    </sheetView>
  </sheetViews>
  <sheetFormatPr baseColWidth="10" defaultRowHeight="14.4" x14ac:dyDescent="0.3"/>
  <cols>
    <col min="2" max="2" width="20.33203125" bestFit="1" customWidth="1"/>
    <col min="4" max="4" width="16.88671875" bestFit="1" customWidth="1"/>
  </cols>
  <sheetData>
    <row r="1" spans="1:4" x14ac:dyDescent="0.3">
      <c r="A1" t="s">
        <v>2</v>
      </c>
      <c r="B1" t="s">
        <v>3</v>
      </c>
      <c r="C1" t="s">
        <v>29</v>
      </c>
      <c r="D1" t="s">
        <v>30</v>
      </c>
    </row>
    <row r="2" spans="1:4" x14ac:dyDescent="0.3">
      <c r="A2" s="2" t="s">
        <v>7</v>
      </c>
      <c r="B2" s="3">
        <v>189889</v>
      </c>
      <c r="C2">
        <v>95.98</v>
      </c>
      <c r="D2" s="1">
        <f>B2/C2</f>
        <v>1978.4225880391748</v>
      </c>
    </row>
    <row r="3" spans="1:4" x14ac:dyDescent="0.3">
      <c r="A3" s="2" t="s">
        <v>8</v>
      </c>
      <c r="B3" s="3">
        <v>38205</v>
      </c>
      <c r="C3">
        <v>26.56</v>
      </c>
      <c r="D3" s="1">
        <f t="shared" ref="D3:D19" si="0">B3/C3</f>
        <v>1438.441265060241</v>
      </c>
    </row>
    <row r="4" spans="1:4" x14ac:dyDescent="0.3">
      <c r="A4" s="2" t="s">
        <v>9</v>
      </c>
      <c r="B4" s="3">
        <v>58591</v>
      </c>
      <c r="C4">
        <v>45.92</v>
      </c>
      <c r="D4" s="1">
        <f t="shared" si="0"/>
        <v>1275.9364111498257</v>
      </c>
    </row>
    <row r="5" spans="1:4" x14ac:dyDescent="0.3">
      <c r="A5" s="2" t="s">
        <v>10</v>
      </c>
      <c r="B5" s="3">
        <v>97826</v>
      </c>
      <c r="C5">
        <v>1040.3800000000001</v>
      </c>
      <c r="D5" s="1">
        <f t="shared" si="0"/>
        <v>94.029104750187415</v>
      </c>
    </row>
    <row r="6" spans="1:4" x14ac:dyDescent="0.3">
      <c r="A6" s="2" t="s">
        <v>11</v>
      </c>
      <c r="B6" s="3">
        <v>31741</v>
      </c>
      <c r="C6">
        <v>259.45999999999998</v>
      </c>
      <c r="D6" s="1">
        <f t="shared" si="0"/>
        <v>122.3348493023973</v>
      </c>
    </row>
    <row r="7" spans="1:4" x14ac:dyDescent="0.3">
      <c r="A7" s="2" t="s">
        <v>12</v>
      </c>
      <c r="B7" s="3">
        <v>65113</v>
      </c>
      <c r="C7">
        <v>993.86</v>
      </c>
      <c r="D7" s="1">
        <f t="shared" si="0"/>
        <v>65.515263719236103</v>
      </c>
    </row>
    <row r="8" spans="1:4" x14ac:dyDescent="0.3">
      <c r="A8" s="2" t="s">
        <v>13</v>
      </c>
      <c r="B8" s="3">
        <v>99403</v>
      </c>
      <c r="C8">
        <v>1432.62</v>
      </c>
      <c r="D8" s="1">
        <f t="shared" si="0"/>
        <v>69.385461601820452</v>
      </c>
    </row>
    <row r="9" spans="1:4" x14ac:dyDescent="0.3">
      <c r="A9" s="2" t="s">
        <v>14</v>
      </c>
      <c r="B9" s="3">
        <v>62555</v>
      </c>
      <c r="C9">
        <v>578.99</v>
      </c>
      <c r="D9" s="1">
        <f t="shared" si="0"/>
        <v>108.04158966476105</v>
      </c>
    </row>
    <row r="10" spans="1:4" x14ac:dyDescent="0.3">
      <c r="A10" s="2" t="s">
        <v>15</v>
      </c>
      <c r="B10" s="3">
        <v>55557</v>
      </c>
      <c r="C10">
        <v>1239.79</v>
      </c>
      <c r="D10" s="1">
        <f t="shared" si="0"/>
        <v>44.811621322965991</v>
      </c>
    </row>
    <row r="11" spans="1:4" x14ac:dyDescent="0.3">
      <c r="A11" s="2" t="s">
        <v>16</v>
      </c>
      <c r="B11" s="3">
        <v>139116</v>
      </c>
      <c r="C11">
        <v>460.25</v>
      </c>
      <c r="D11" s="1">
        <f t="shared" si="0"/>
        <v>302.26181423139599</v>
      </c>
    </row>
    <row r="12" spans="1:4" x14ac:dyDescent="0.3">
      <c r="A12" s="2" t="s">
        <v>17</v>
      </c>
      <c r="B12" s="3">
        <v>65738</v>
      </c>
      <c r="C12">
        <v>613.52</v>
      </c>
      <c r="D12" s="1">
        <f t="shared" si="0"/>
        <v>107.14891120093885</v>
      </c>
    </row>
    <row r="13" spans="1:4" x14ac:dyDescent="0.3">
      <c r="A13" s="2" t="s">
        <v>18</v>
      </c>
      <c r="B13" s="3">
        <v>58553</v>
      </c>
      <c r="C13">
        <v>585.01</v>
      </c>
      <c r="D13" s="1">
        <f t="shared" si="0"/>
        <v>100.08888736944668</v>
      </c>
    </row>
    <row r="14" spans="1:4" x14ac:dyDescent="0.3">
      <c r="A14" s="2" t="s">
        <v>19</v>
      </c>
      <c r="B14" s="3">
        <v>56688</v>
      </c>
      <c r="C14">
        <v>827.95</v>
      </c>
      <c r="D14" s="1">
        <f t="shared" si="0"/>
        <v>68.467902651126266</v>
      </c>
    </row>
    <row r="15" spans="1:4" x14ac:dyDescent="0.3">
      <c r="A15" s="2" t="s">
        <v>20</v>
      </c>
      <c r="B15" s="3">
        <v>56426</v>
      </c>
      <c r="C15">
        <v>618.49</v>
      </c>
      <c r="D15" s="1">
        <f t="shared" si="0"/>
        <v>91.231871170107837</v>
      </c>
    </row>
    <row r="16" spans="1:4" x14ac:dyDescent="0.3">
      <c r="A16" s="2" t="s">
        <v>21</v>
      </c>
      <c r="B16" s="3">
        <v>58700</v>
      </c>
      <c r="C16">
        <v>971.7</v>
      </c>
      <c r="D16" s="1">
        <f t="shared" si="0"/>
        <v>60.409591437686522</v>
      </c>
    </row>
    <row r="17" spans="1:4" x14ac:dyDescent="0.3">
      <c r="A17" s="2" t="s">
        <v>22</v>
      </c>
      <c r="B17" s="3">
        <v>81400</v>
      </c>
      <c r="C17">
        <v>649.33000000000004</v>
      </c>
      <c r="D17" s="1">
        <f t="shared" si="0"/>
        <v>125.35998644756903</v>
      </c>
    </row>
    <row r="18" spans="1:4" x14ac:dyDescent="0.3">
      <c r="A18" s="2" t="s">
        <v>23</v>
      </c>
      <c r="B18" s="3">
        <v>130316</v>
      </c>
      <c r="C18">
        <v>1084.26</v>
      </c>
      <c r="D18" s="1">
        <f t="shared" si="0"/>
        <v>120.18888458487817</v>
      </c>
    </row>
    <row r="19" spans="1:4" x14ac:dyDescent="0.3">
      <c r="A19" s="2" t="s">
        <v>24</v>
      </c>
      <c r="B19" s="3">
        <v>67945</v>
      </c>
      <c r="C19">
        <v>457.66</v>
      </c>
      <c r="D19" s="1">
        <f t="shared" si="0"/>
        <v>148.461740156448</v>
      </c>
    </row>
    <row r="41" spans="1:5" x14ac:dyDescent="0.3">
      <c r="A41" s="12"/>
      <c r="B41" s="12"/>
      <c r="C41" s="12"/>
      <c r="D41" s="12"/>
      <c r="E41" s="12"/>
    </row>
    <row r="42" spans="1:5" x14ac:dyDescent="0.3">
      <c r="A42" s="12"/>
      <c r="B42" s="12"/>
      <c r="C42" s="12"/>
      <c r="D42" s="12"/>
      <c r="E42" s="12"/>
    </row>
  </sheetData>
  <mergeCells count="1">
    <mergeCell ref="A41:E42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M21" sqref="M21"/>
    </sheetView>
  </sheetViews>
  <sheetFormatPr baseColWidth="10" defaultRowHeight="14.4" x14ac:dyDescent="0.3"/>
  <cols>
    <col min="2" max="2" width="12.88671875" bestFit="1" customWidth="1"/>
    <col min="3" max="3" width="13.33203125" bestFit="1" customWidth="1"/>
  </cols>
  <sheetData>
    <row r="1" spans="1:3" x14ac:dyDescent="0.3">
      <c r="A1" t="s">
        <v>31</v>
      </c>
      <c r="B1" t="s">
        <v>45</v>
      </c>
      <c r="C1" t="s">
        <v>44</v>
      </c>
    </row>
    <row r="2" spans="1:3" x14ac:dyDescent="0.3">
      <c r="A2" t="s">
        <v>32</v>
      </c>
      <c r="B2" s="6">
        <v>-27.3</v>
      </c>
      <c r="C2" s="6">
        <v>18.5</v>
      </c>
    </row>
    <row r="3" spans="1:3" x14ac:dyDescent="0.3">
      <c r="A3" t="s">
        <v>33</v>
      </c>
      <c r="B3" s="6">
        <v>-22.2</v>
      </c>
      <c r="C3" s="6">
        <v>20</v>
      </c>
    </row>
    <row r="4" spans="1:3" x14ac:dyDescent="0.3">
      <c r="A4" t="s">
        <v>34</v>
      </c>
      <c r="B4" s="6">
        <v>-22.3</v>
      </c>
      <c r="C4" s="6">
        <v>26.3</v>
      </c>
    </row>
    <row r="5" spans="1:3" x14ac:dyDescent="0.3">
      <c r="A5" t="s">
        <v>35</v>
      </c>
      <c r="B5" s="6">
        <v>-8</v>
      </c>
      <c r="C5" s="6">
        <v>27.4</v>
      </c>
    </row>
    <row r="6" spans="1:3" x14ac:dyDescent="0.3">
      <c r="A6" t="s">
        <v>36</v>
      </c>
      <c r="B6" s="6">
        <v>-4.3</v>
      </c>
      <c r="C6" s="6">
        <v>31.6</v>
      </c>
    </row>
    <row r="7" spans="1:3" x14ac:dyDescent="0.3">
      <c r="A7" t="s">
        <v>37</v>
      </c>
      <c r="B7" s="6">
        <v>0.3</v>
      </c>
      <c r="C7" s="6">
        <v>33.5</v>
      </c>
    </row>
    <row r="8" spans="1:3" x14ac:dyDescent="0.3">
      <c r="A8" t="s">
        <v>38</v>
      </c>
      <c r="B8" s="6">
        <v>3.5</v>
      </c>
      <c r="C8" s="6">
        <v>37</v>
      </c>
    </row>
    <row r="9" spans="1:3" x14ac:dyDescent="0.3">
      <c r="A9" t="s">
        <v>39</v>
      </c>
      <c r="B9" s="6">
        <v>3.5</v>
      </c>
      <c r="C9" s="6">
        <v>36.200000000000003</v>
      </c>
    </row>
    <row r="10" spans="1:3" x14ac:dyDescent="0.3">
      <c r="A10" t="s">
        <v>40</v>
      </c>
      <c r="B10" s="6">
        <v>0.3</v>
      </c>
      <c r="C10" s="6">
        <v>32</v>
      </c>
    </row>
    <row r="11" spans="1:3" x14ac:dyDescent="0.3">
      <c r="A11" t="s">
        <v>41</v>
      </c>
      <c r="B11" s="6">
        <v>-7.6</v>
      </c>
      <c r="C11" s="6">
        <v>27.1</v>
      </c>
    </row>
    <row r="12" spans="1:3" x14ac:dyDescent="0.3">
      <c r="A12" t="s">
        <v>42</v>
      </c>
      <c r="B12" s="6">
        <v>-18.399999999999999</v>
      </c>
      <c r="C12" s="6">
        <v>23.8</v>
      </c>
    </row>
    <row r="13" spans="1:3" x14ac:dyDescent="0.3">
      <c r="A13" t="s">
        <v>43</v>
      </c>
      <c r="B13" s="6">
        <v>-22.1</v>
      </c>
      <c r="C13" s="6">
        <v>17.7</v>
      </c>
    </row>
    <row r="18" spans="4:8" x14ac:dyDescent="0.3">
      <c r="D18" s="12"/>
      <c r="E18" s="12"/>
      <c r="F18" s="12"/>
      <c r="G18" s="12"/>
      <c r="H18" s="12"/>
    </row>
    <row r="19" spans="4:8" x14ac:dyDescent="0.3">
      <c r="D19" s="12"/>
      <c r="E19" s="12"/>
      <c r="F19" s="12"/>
      <c r="G19" s="12"/>
      <c r="H19" s="12"/>
    </row>
    <row r="21" spans="4:8" x14ac:dyDescent="0.3">
      <c r="D21" s="10"/>
      <c r="E21" s="10"/>
      <c r="F21" s="10"/>
      <c r="G21" s="10"/>
    </row>
    <row r="22" spans="4:8" x14ac:dyDescent="0.3">
      <c r="D22" s="10"/>
      <c r="E22" s="10"/>
      <c r="F22" s="10"/>
      <c r="G22" s="10"/>
    </row>
  </sheetData>
  <mergeCells count="1">
    <mergeCell ref="D18:H19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M21" sqref="M21"/>
    </sheetView>
  </sheetViews>
  <sheetFormatPr baseColWidth="10" defaultRowHeight="14.4" x14ac:dyDescent="0.3"/>
  <cols>
    <col min="2" max="2" width="21.88671875" bestFit="1" customWidth="1"/>
    <col min="3" max="3" width="23" bestFit="1" customWidth="1"/>
  </cols>
  <sheetData>
    <row r="1" spans="1:3" x14ac:dyDescent="0.3">
      <c r="A1" t="s">
        <v>31</v>
      </c>
      <c r="B1" t="s">
        <v>46</v>
      </c>
      <c r="C1" t="s">
        <v>47</v>
      </c>
    </row>
    <row r="2" spans="1:3" x14ac:dyDescent="0.3">
      <c r="A2" s="7" t="s">
        <v>32</v>
      </c>
      <c r="B2" s="6">
        <v>-1</v>
      </c>
      <c r="C2" s="8">
        <v>102</v>
      </c>
    </row>
    <row r="3" spans="1:3" x14ac:dyDescent="0.3">
      <c r="A3" s="7" t="s">
        <v>33</v>
      </c>
      <c r="B3" s="6">
        <v>0.5</v>
      </c>
      <c r="C3" s="8">
        <v>78</v>
      </c>
    </row>
    <row r="4" spans="1:3" x14ac:dyDescent="0.3">
      <c r="A4" s="7" t="s">
        <v>34</v>
      </c>
      <c r="B4" s="6">
        <v>4.4000000000000004</v>
      </c>
      <c r="C4" s="8">
        <v>93</v>
      </c>
    </row>
    <row r="5" spans="1:3" x14ac:dyDescent="0.3">
      <c r="A5" s="7" t="s">
        <v>35</v>
      </c>
      <c r="B5" s="6">
        <v>7.9</v>
      </c>
      <c r="C5" s="8">
        <v>106</v>
      </c>
    </row>
    <row r="6" spans="1:3" x14ac:dyDescent="0.3">
      <c r="A6" s="7" t="s">
        <v>36</v>
      </c>
      <c r="B6" s="6">
        <v>12.9</v>
      </c>
      <c r="C6" s="8">
        <v>114</v>
      </c>
    </row>
    <row r="7" spans="1:3" x14ac:dyDescent="0.3">
      <c r="A7" s="7" t="s">
        <v>37</v>
      </c>
      <c r="B7" s="6">
        <v>15.8</v>
      </c>
      <c r="C7" s="8">
        <v>149</v>
      </c>
    </row>
    <row r="8" spans="1:3" x14ac:dyDescent="0.3">
      <c r="A8" s="7" t="s">
        <v>38</v>
      </c>
      <c r="B8" s="6">
        <v>17.399999999999999</v>
      </c>
      <c r="C8" s="8">
        <v>167</v>
      </c>
    </row>
    <row r="9" spans="1:3" x14ac:dyDescent="0.3">
      <c r="A9" s="7" t="s">
        <v>39</v>
      </c>
      <c r="B9" s="6">
        <v>17.8</v>
      </c>
      <c r="C9" s="8">
        <v>139</v>
      </c>
    </row>
    <row r="10" spans="1:3" x14ac:dyDescent="0.3">
      <c r="A10" s="7" t="s">
        <v>40</v>
      </c>
      <c r="B10" s="6">
        <v>14.4</v>
      </c>
      <c r="C10" s="8">
        <v>106</v>
      </c>
    </row>
    <row r="11" spans="1:3" x14ac:dyDescent="0.3">
      <c r="A11" s="7" t="s">
        <v>41</v>
      </c>
      <c r="B11" s="6">
        <v>9.6</v>
      </c>
      <c r="C11" s="8">
        <v>87</v>
      </c>
    </row>
    <row r="12" spans="1:3" x14ac:dyDescent="0.3">
      <c r="A12" s="7" t="s">
        <v>42</v>
      </c>
      <c r="B12" s="6">
        <v>3.8</v>
      </c>
      <c r="C12" s="8">
        <v>108</v>
      </c>
    </row>
    <row r="13" spans="1:3" x14ac:dyDescent="0.3">
      <c r="A13" s="7" t="s">
        <v>43</v>
      </c>
      <c r="B13" s="6">
        <v>-0.2</v>
      </c>
      <c r="C13" s="8">
        <v>114</v>
      </c>
    </row>
    <row r="22" spans="5:9" x14ac:dyDescent="0.3">
      <c r="E22" s="12"/>
      <c r="F22" s="12"/>
      <c r="G22" s="12"/>
      <c r="H22" s="12"/>
      <c r="I22" s="12"/>
    </row>
    <row r="23" spans="5:9" x14ac:dyDescent="0.3">
      <c r="E23" s="12"/>
      <c r="F23" s="12"/>
      <c r="G23" s="12"/>
      <c r="H23" s="12"/>
      <c r="I23" s="12"/>
    </row>
  </sheetData>
  <mergeCells count="1">
    <mergeCell ref="E22:I23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O17" sqref="O17"/>
    </sheetView>
  </sheetViews>
  <sheetFormatPr baseColWidth="10" defaultRowHeight="14.4" x14ac:dyDescent="0.3"/>
  <sheetData>
    <row r="1" spans="1:4" x14ac:dyDescent="0.3">
      <c r="A1" t="s">
        <v>31</v>
      </c>
      <c r="B1" t="s">
        <v>49</v>
      </c>
      <c r="C1" t="s">
        <v>50</v>
      </c>
      <c r="D1" t="s">
        <v>48</v>
      </c>
    </row>
    <row r="2" spans="1:4" x14ac:dyDescent="0.3">
      <c r="A2" s="7" t="s">
        <v>32</v>
      </c>
      <c r="B2" s="8">
        <v>14</v>
      </c>
      <c r="C2">
        <f>31-18</f>
        <v>13</v>
      </c>
      <c r="D2" s="8">
        <v>4</v>
      </c>
    </row>
    <row r="3" spans="1:4" x14ac:dyDescent="0.3">
      <c r="A3" s="7" t="s">
        <v>33</v>
      </c>
      <c r="B3" s="8">
        <v>13</v>
      </c>
      <c r="C3">
        <f>28-17</f>
        <v>11</v>
      </c>
      <c r="D3" s="8">
        <v>4</v>
      </c>
    </row>
    <row r="4" spans="1:4" x14ac:dyDescent="0.3">
      <c r="A4" s="7" t="s">
        <v>34</v>
      </c>
      <c r="B4" s="8">
        <v>13</v>
      </c>
      <c r="C4">
        <f>31-18</f>
        <v>13</v>
      </c>
      <c r="D4" s="8">
        <v>5</v>
      </c>
    </row>
    <row r="5" spans="1:4" x14ac:dyDescent="0.3">
      <c r="A5" s="7" t="s">
        <v>35</v>
      </c>
      <c r="B5" s="8">
        <v>13</v>
      </c>
      <c r="C5">
        <f>30-17</f>
        <v>13</v>
      </c>
      <c r="D5" s="8">
        <v>4</v>
      </c>
    </row>
    <row r="6" spans="1:4" x14ac:dyDescent="0.3">
      <c r="A6" s="7" t="s">
        <v>36</v>
      </c>
      <c r="B6" s="8">
        <v>11</v>
      </c>
      <c r="C6">
        <f>31-16</f>
        <v>15</v>
      </c>
      <c r="D6" s="8">
        <v>5</v>
      </c>
    </row>
    <row r="7" spans="1:4" x14ac:dyDescent="0.3">
      <c r="A7" s="7" t="s">
        <v>37</v>
      </c>
      <c r="B7" s="8">
        <v>11</v>
      </c>
      <c r="C7">
        <f>30-14</f>
        <v>16</v>
      </c>
      <c r="D7" s="8">
        <v>3</v>
      </c>
    </row>
    <row r="8" spans="1:4" x14ac:dyDescent="0.3">
      <c r="A8" s="7" t="s">
        <v>38</v>
      </c>
      <c r="B8" s="8">
        <v>9</v>
      </c>
      <c r="C8">
        <f>31-15</f>
        <v>16</v>
      </c>
      <c r="D8" s="8">
        <v>6</v>
      </c>
    </row>
    <row r="9" spans="1:4" x14ac:dyDescent="0.3">
      <c r="A9" s="7" t="s">
        <v>39</v>
      </c>
      <c r="B9" s="8">
        <v>9</v>
      </c>
      <c r="C9">
        <f>31-14</f>
        <v>17</v>
      </c>
      <c r="D9" s="8">
        <v>5</v>
      </c>
    </row>
    <row r="10" spans="1:4" x14ac:dyDescent="0.3">
      <c r="A10" s="7" t="s">
        <v>40</v>
      </c>
      <c r="B10" s="8">
        <v>11</v>
      </c>
      <c r="C10">
        <f>30-14</f>
        <v>16</v>
      </c>
      <c r="D10" s="8">
        <v>3</v>
      </c>
    </row>
    <row r="11" spans="1:4" x14ac:dyDescent="0.3">
      <c r="A11" s="7" t="s">
        <v>41</v>
      </c>
      <c r="B11" s="8">
        <v>12</v>
      </c>
      <c r="C11">
        <f>31-17</f>
        <v>14</v>
      </c>
      <c r="D11" s="8">
        <v>5</v>
      </c>
    </row>
    <row r="12" spans="1:4" x14ac:dyDescent="0.3">
      <c r="A12" s="7" t="s">
        <v>42</v>
      </c>
      <c r="B12" s="8">
        <v>15</v>
      </c>
      <c r="C12">
        <f>30-18</f>
        <v>12</v>
      </c>
      <c r="D12" s="8">
        <v>3</v>
      </c>
    </row>
    <row r="13" spans="1:4" x14ac:dyDescent="0.3">
      <c r="A13" s="7" t="s">
        <v>43</v>
      </c>
      <c r="B13" s="8">
        <v>16</v>
      </c>
      <c r="C13">
        <f>31-20</f>
        <v>11</v>
      </c>
      <c r="D13" s="8">
        <v>4</v>
      </c>
    </row>
    <row r="20" spans="6:10" x14ac:dyDescent="0.3">
      <c r="F20" s="12"/>
      <c r="G20" s="12"/>
      <c r="H20" s="12"/>
      <c r="I20" s="12"/>
      <c r="J20" s="12"/>
    </row>
    <row r="21" spans="6:10" x14ac:dyDescent="0.3">
      <c r="F21" s="12"/>
      <c r="G21" s="12"/>
      <c r="H21" s="12"/>
      <c r="I21" s="12"/>
      <c r="J21" s="12"/>
    </row>
  </sheetData>
  <mergeCells count="1">
    <mergeCell ref="F20:J2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Diagramm A</vt:lpstr>
      <vt:lpstr>Diagramm B</vt:lpstr>
      <vt:lpstr>Diagramm C</vt:lpstr>
      <vt:lpstr>Diagramm D</vt:lpstr>
      <vt:lpstr>Diagramm E</vt:lpstr>
      <vt:lpstr>Diagramm F</vt:lpstr>
      <vt:lpstr>Diagramm G</vt:lpstr>
      <vt:lpstr>Diagramm H</vt:lpstr>
      <vt:lpstr>Diagramm I</vt:lpstr>
      <vt:lpstr>Diagramm J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Patricia</cp:lastModifiedBy>
  <dcterms:created xsi:type="dcterms:W3CDTF">2021-11-05T06:59:05Z</dcterms:created>
  <dcterms:modified xsi:type="dcterms:W3CDTF">2021-12-03T08:51:04Z</dcterms:modified>
</cp:coreProperties>
</file>